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ative statement" sheetId="1" state="visible" r:id="rId1"/>
    <sheet xmlns:r="http://schemas.openxmlformats.org/officeDocument/2006/relationships" name="How to use" sheetId="2" state="visible" r:id="rId2"/>
  </sheets>
  <definedNames>
    <definedName name="_xlnm.Print_Titles" localSheetId="0">'Comparative statement'!$6:$7</definedName>
    <definedName name="_xlnm.Print_Area" localSheetId="0">'Comparative statement'!$A$1:$P$64</definedName>
  </definedNames>
  <calcPr calcId="124519" fullCalcOnLoad="1"/>
</workbook>
</file>

<file path=xl/styles.xml><?xml version="1.0" encoding="utf-8"?>
<styleSheet xmlns="http://schemas.openxmlformats.org/spreadsheetml/2006/main">
  <numFmts count="2">
    <numFmt numFmtId="164" formatCode="dd mmm yyyy"/>
    <numFmt numFmtId="165" formatCode="0.0000##"/>
  </numFmts>
  <fonts count="9">
    <font>
      <name val="Calibri"/>
      <family val="2"/>
      <color theme="1"/>
      <sz val="11"/>
      <scheme val="minor"/>
    </font>
    <font>
      <name val="Calibri"/>
      <b val="1"/>
      <color rgb="001E2E56"/>
      <sz val="16"/>
    </font>
    <font>
      <name val="Calibri"/>
      <b val="1"/>
      <sz val="11"/>
    </font>
    <font>
      <name val="Calibri"/>
      <sz val="11"/>
    </font>
    <font>
      <name val="Calibri"/>
      <color rgb="00006100"/>
      <sz val="11"/>
    </font>
    <font>
      <name val="Calibri"/>
      <color rgb="009C5700"/>
      <sz val="11"/>
    </font>
    <font>
      <name val="Calibri"/>
      <b val="1"/>
      <color rgb="00FFFFFF"/>
      <sz val="11"/>
    </font>
    <font>
      <name val="Calibri"/>
      <b val="1"/>
      <color rgb="001E2E56"/>
      <sz val="11"/>
    </font>
    <font>
      <name val="Calibri"/>
      <i val="1"/>
      <color rgb="006B7280"/>
      <sz val="9"/>
    </font>
  </fonts>
  <fills count="8">
    <fill>
      <patternFill/>
    </fill>
    <fill>
      <patternFill patternType="gray125"/>
    </fill>
    <fill>
      <patternFill patternType="solid">
        <fgColor rgb="00EEF2F8"/>
        <bgColor rgb="00EEF2F8"/>
      </patternFill>
    </fill>
    <fill>
      <patternFill patternType="solid">
        <fgColor rgb="00C6EFCE"/>
        <bgColor rgb="00C6EFCE"/>
      </patternFill>
    </fill>
    <fill>
      <patternFill patternType="solid">
        <fgColor rgb="00FFEB9C"/>
        <bgColor rgb="00FFEB9C"/>
      </patternFill>
    </fill>
    <fill>
      <patternFill patternType="solid">
        <fgColor rgb="001E2E56"/>
        <bgColor rgb="001E2E56"/>
      </patternFill>
    </fill>
    <fill>
      <patternFill patternType="solid">
        <fgColor rgb="0000ADEE"/>
        <bgColor rgb="0000ADEE"/>
      </patternFill>
    </fill>
    <fill>
      <patternFill patternType="solid">
        <fgColor rgb="00D5F1FC"/>
        <bgColor rgb="00D5F1FC"/>
      </patternFill>
    </fill>
  </fills>
  <borders count="13">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style="thin">
        <color rgb="00BFBFBF"/>
      </left>
      <right style="thin">
        <color rgb="00BFBFBF"/>
      </right>
      <top/>
      <bottom/>
      <diagonal/>
    </border>
    <border>
      <left style="thin">
        <color rgb="00BFBFBF"/>
      </left>
      <right style="thin">
        <color rgb="00BFBFBF"/>
      </right>
      <top/>
      <bottom style="thin">
        <color rgb="00BFBFBF"/>
      </bottom>
      <diagonal/>
    </border>
    <border>
      <left/>
      <right style="thin">
        <color rgb="00BFBFBF"/>
      </right>
      <top/>
      <bottom/>
      <diagonal/>
    </border>
    <border>
      <left style="thin">
        <color rgb="00BFBFBF"/>
      </left>
      <right/>
      <top/>
      <bottom style="thin">
        <color rgb="00BFBFBF"/>
      </bottom>
      <diagonal/>
    </border>
    <border>
      <left/>
      <right/>
      <top/>
      <bottom style="thin">
        <color rgb="00BFBFBF"/>
      </bottom>
      <diagonal/>
    </border>
    <border>
      <left/>
      <right style="thin">
        <color rgb="00BFBFBF"/>
      </right>
      <top/>
      <bottom style="thin">
        <color rgb="00BFBFBF"/>
      </bottom>
      <diagonal/>
    </border>
  </borders>
  <cellStyleXfs count="1">
    <xf numFmtId="0" fontId="0" fillId="0" borderId="0"/>
  </cellStyleXfs>
  <cellXfs count="39">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1" applyAlignment="1" pivotButton="0" quotePrefix="0" xfId="0">
      <alignment vertical="center"/>
    </xf>
    <xf numFmtId="0" fontId="0" fillId="0" borderId="4" pivotButton="0" quotePrefix="0" xfId="0"/>
    <xf numFmtId="0" fontId="0" fillId="0" borderId="5" pivotButton="0" quotePrefix="0" xfId="0"/>
    <xf numFmtId="164" fontId="3" fillId="0" borderId="1" applyAlignment="1" pivotButton="0" quotePrefix="0" xfId="0">
      <alignment horizontal="center" vertical="center"/>
    </xf>
    <xf numFmtId="0" fontId="3" fillId="0" borderId="1" applyAlignment="1" pivotButton="0" quotePrefix="0" xfId="0">
      <alignment horizontal="center" vertical="center"/>
    </xf>
    <xf numFmtId="0" fontId="3" fillId="2" borderId="1" applyAlignment="1" pivotButton="0" quotePrefix="0" xfId="0">
      <alignment horizontal="center" vertical="center"/>
    </xf>
    <xf numFmtId="0" fontId="4" fillId="3" borderId="1" applyAlignment="1" pivotButton="0" quotePrefix="0" xfId="0">
      <alignment horizontal="center" vertical="center"/>
    </xf>
    <xf numFmtId="0" fontId="5" fillId="4" borderId="1" applyAlignment="1" pivotButton="0" quotePrefix="0" xfId="0">
      <alignment horizontal="center" vertical="center"/>
    </xf>
    <xf numFmtId="0" fontId="6" fillId="5" borderId="1" applyAlignment="1" pivotButton="0" quotePrefix="0" xfId="0">
      <alignment horizontal="center" vertical="center" wrapText="1"/>
    </xf>
    <xf numFmtId="0" fontId="0" fillId="0" borderId="8" pivotButton="0" quotePrefix="0" xfId="0"/>
    <xf numFmtId="0" fontId="7" fillId="6" borderId="1" applyAlignment="1" pivotButton="0" quotePrefix="0" xfId="0">
      <alignment horizontal="center" vertical="center" wrapText="1"/>
    </xf>
    <xf numFmtId="0" fontId="3" fillId="0" borderId="1" applyAlignment="1" pivotButton="0" quotePrefix="0" xfId="0">
      <alignment vertical="center" wrapText="1"/>
    </xf>
    <xf numFmtId="4" fontId="3" fillId="0" borderId="1" applyAlignment="1" pivotButton="0" quotePrefix="0" xfId="0">
      <alignment vertical="center"/>
    </xf>
    <xf numFmtId="4" fontId="3" fillId="2" borderId="1" applyAlignment="1" pivotButton="0" quotePrefix="0" xfId="0">
      <alignment vertical="center"/>
    </xf>
    <xf numFmtId="0" fontId="3" fillId="2" borderId="1" applyAlignment="1" pivotButton="0" quotePrefix="0" xfId="0">
      <alignment vertical="center"/>
    </xf>
    <xf numFmtId="0" fontId="2" fillId="0" borderId="1" applyAlignment="1" pivotButton="0" quotePrefix="0" xfId="0">
      <alignment vertical="center"/>
    </xf>
    <xf numFmtId="1" fontId="3" fillId="2" borderId="1" applyAlignment="1" pivotButton="0" quotePrefix="0" xfId="0">
      <alignment horizontal="center" vertical="center"/>
    </xf>
    <xf numFmtId="4" fontId="2" fillId="2" borderId="1" applyAlignment="1" pivotButton="0" quotePrefix="0" xfId="0">
      <alignment vertical="center"/>
    </xf>
    <xf numFmtId="9" fontId="3" fillId="0" borderId="1" applyAlignment="1" pivotButton="0" quotePrefix="0" xfId="0">
      <alignment horizontal="center" vertical="center"/>
    </xf>
    <xf numFmtId="165" fontId="3" fillId="0" borderId="1" applyAlignment="1" pivotButton="0" quotePrefix="0" xfId="0">
      <alignment vertical="center"/>
    </xf>
    <xf numFmtId="0" fontId="2" fillId="2" borderId="1" applyAlignment="1" pivotButton="0" quotePrefix="0" xfId="0">
      <alignment horizontal="center" vertical="center"/>
    </xf>
    <xf numFmtId="0" fontId="7" fillId="7" borderId="1" applyAlignment="1" pivotButton="0" quotePrefix="0" xfId="0">
      <alignment vertical="center"/>
    </xf>
    <xf numFmtId="0" fontId="3" fillId="0" borderId="1" applyAlignment="1" pivotButton="0" quotePrefix="0" xfId="0">
      <alignment horizontal="center" vertical="center" wrapText="1"/>
    </xf>
    <xf numFmtId="0" fontId="8" fillId="0" borderId="0" applyAlignment="1" pivotButton="0" quotePrefix="0" xfId="0">
      <alignment vertical="center" wrapText="1"/>
    </xf>
    <xf numFmtId="0" fontId="2" fillId="0" borderId="1" applyAlignment="1" pivotButton="0" quotePrefix="0" xfId="0">
      <alignment vertical="top"/>
    </xf>
    <xf numFmtId="0" fontId="0" fillId="0" borderId="2" pivotButton="0" quotePrefix="0" xfId="0"/>
    <xf numFmtId="0" fontId="0" fillId="0" borderId="3" pivotButton="0" quotePrefix="0" xfId="0"/>
    <xf numFmtId="0" fontId="3" fillId="0" borderId="1" applyAlignment="1" pivotButton="0" quotePrefix="0" xfId="0">
      <alignment vertical="top" wrapText="1"/>
    </xf>
    <xf numFmtId="0" fontId="0" fillId="0" borderId="6"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8" fillId="0" borderId="0" applyAlignment="1" pivotButton="0" quotePrefix="0" xfId="0">
      <alignment vertical="center"/>
    </xf>
    <xf numFmtId="0" fontId="3" fillId="0" borderId="0" applyAlignment="1" pivotButton="0" quotePrefix="0" xfId="0">
      <alignment vertical="top" wrapText="1"/>
    </xf>
    <xf numFmtId="0" fontId="7" fillId="0" borderId="0" applyAlignment="1" pivotButton="0" quotePrefix="0" xfId="0">
      <alignment vertical="top"/>
    </xf>
  </cellXfs>
  <cellStyles count="1">
    <cellStyle name="Normal" xfId="0" builtinId="0" hidden="0"/>
  </cellStyles>
  <dxfs count="3">
    <dxf>
      <font>
        <color rgb="00006100"/>
      </font>
      <fill>
        <patternFill patternType="solid">
          <fgColor rgb="00C6EFCE"/>
          <bgColor rgb="00C6EFCE"/>
        </patternFill>
      </fill>
    </dxf>
    <dxf>
      <font>
        <color rgb="009C5700"/>
      </font>
      <fill>
        <patternFill patternType="solid">
          <fgColor rgb="00FFEB9C"/>
          <bgColor rgb="00FFEB9C"/>
        </patternFill>
      </fill>
    </dxf>
    <dxf>
      <font>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64"/>
  <sheetViews>
    <sheetView showGridLines="0" rightToLeft="0" workbookViewId="0">
      <pane xSplit="4" ySplit="7" topLeftCell="E8" activePane="bottomRight" state="frozen"/>
      <selection pane="topRight"/>
      <selection pane="bottomLeft"/>
      <selection pane="bottomRight" activeCell="A1" sqref="A1"/>
    </sheetView>
  </sheetViews>
  <sheetFormatPr baseColWidth="8" defaultRowHeight="15"/>
  <cols>
    <col width="6" customWidth="1" min="1" max="1"/>
    <col width="46" customWidth="1" min="2" max="2"/>
    <col width="9" customWidth="1" min="3" max="3"/>
    <col width="10" customWidth="1" min="4" max="4"/>
    <col width="13" customWidth="1" min="5" max="5"/>
    <col width="14" customWidth="1" min="6" max="6"/>
    <col width="13" customWidth="1" min="7" max="7"/>
    <col width="14" customWidth="1" min="8" max="8"/>
    <col width="13" customWidth="1" min="9" max="9"/>
    <col width="14" customWidth="1" min="10" max="10"/>
    <col width="13" customWidth="1" min="11" max="11"/>
    <col width="14" customWidth="1" min="12" max="12"/>
    <col width="13" customWidth="1" min="13" max="13"/>
    <col width="14" customWidth="1" min="14" max="14"/>
    <col width="15" customWidth="1" min="15" max="15"/>
    <col width="20" customWidth="1" min="16" max="16"/>
  </cols>
  <sheetData>
    <row r="1" ht="26" customHeight="1">
      <c r="A1" s="1" t="inlineStr">
        <is>
          <t>COMPARATIVE STATEMENT OF QUOTATIONS</t>
        </is>
      </c>
    </row>
    <row r="2">
      <c r="B2" s="2" t="inlineStr">
        <is>
          <t>Project</t>
        </is>
      </c>
      <c r="C2" s="3" t="n"/>
      <c r="D2" s="4" t="n"/>
      <c r="E2" s="4" t="n"/>
      <c r="F2" s="4" t="n"/>
      <c r="G2" s="4" t="n"/>
      <c r="H2" s="5" t="n"/>
      <c r="J2" s="2" t="inlineStr">
        <is>
          <t>Date</t>
        </is>
      </c>
      <c r="L2" s="6" t="n"/>
      <c r="M2" s="4" t="n"/>
      <c r="N2" s="5" t="n"/>
    </row>
    <row r="3">
      <c r="B3" s="2" t="inlineStr">
        <is>
          <t>Request reference</t>
        </is>
      </c>
      <c r="C3" s="3" t="n"/>
      <c r="D3" s="4" t="n"/>
      <c r="E3" s="4" t="n"/>
      <c r="F3" s="4" t="n"/>
      <c r="G3" s="4" t="n"/>
      <c r="H3" s="5" t="n"/>
      <c r="J3" s="2" t="inlineStr">
        <is>
          <t>Currency of comparison</t>
        </is>
      </c>
      <c r="L3" s="7" t="inlineStr">
        <is>
          <t>USD</t>
        </is>
      </c>
      <c r="M3" s="4" t="n"/>
      <c r="N3" s="5" t="n"/>
    </row>
    <row r="4">
      <c r="B4" s="2" t="inlineStr">
        <is>
          <t>Key</t>
        </is>
      </c>
      <c r="C4" s="7" t="inlineStr">
        <is>
          <t>Your entry</t>
        </is>
      </c>
      <c r="D4" s="5" t="n"/>
      <c r="E4" s="8" t="inlineStr">
        <is>
          <t>Calculated</t>
        </is>
      </c>
      <c r="F4" s="5" t="n"/>
      <c r="G4" s="9" t="inlineStr">
        <is>
          <t>Lowest</t>
        </is>
      </c>
      <c r="H4" s="5" t="n"/>
      <c r="I4" s="10" t="inlineStr">
        <is>
          <t>Check this</t>
        </is>
      </c>
      <c r="J4" s="5" t="n"/>
    </row>
    <row r="5" ht="6" customHeight="1"/>
    <row r="6" ht="22" customHeight="1">
      <c r="A6" s="11" t="inlineStr">
        <is>
          <t>No.</t>
        </is>
      </c>
      <c r="B6" s="11" t="inlineStr">
        <is>
          <t>Description</t>
        </is>
      </c>
      <c r="C6" s="11" t="inlineStr">
        <is>
          <t>Unit</t>
        </is>
      </c>
      <c r="D6" s="11" t="inlineStr">
        <is>
          <t>Quantity</t>
        </is>
      </c>
      <c r="E6" s="11" t="inlineStr">
        <is>
          <t>Supplier 1</t>
        </is>
      </c>
      <c r="F6" s="5" t="n"/>
      <c r="G6" s="11" t="inlineStr">
        <is>
          <t>Supplier 2</t>
        </is>
      </c>
      <c r="H6" s="5" t="n"/>
      <c r="I6" s="11" t="inlineStr">
        <is>
          <t>Supplier 3</t>
        </is>
      </c>
      <c r="J6" s="5" t="n"/>
      <c r="K6" s="11" t="inlineStr">
        <is>
          <t>Supplier 4</t>
        </is>
      </c>
      <c r="L6" s="5" t="n"/>
      <c r="M6" s="11" t="inlineStr">
        <is>
          <t>Supplier 5</t>
        </is>
      </c>
      <c r="N6" s="5" t="n"/>
      <c r="O6" s="11" t="inlineStr">
        <is>
          <t>Lowest unit price</t>
        </is>
      </c>
      <c r="P6" s="11" t="inlineStr">
        <is>
          <t>Lowest quoted by</t>
        </is>
      </c>
    </row>
    <row r="7" ht="20" customHeight="1">
      <c r="A7" s="12" t="n"/>
      <c r="B7" s="12" t="n"/>
      <c r="C7" s="12" t="n"/>
      <c r="D7" s="12" t="n"/>
      <c r="E7" s="13" t="inlineStr">
        <is>
          <t>Unit price</t>
        </is>
      </c>
      <c r="F7" s="13" t="inlineStr">
        <is>
          <t>Total</t>
        </is>
      </c>
      <c r="G7" s="13" t="inlineStr">
        <is>
          <t>Unit price</t>
        </is>
      </c>
      <c r="H7" s="13" t="inlineStr">
        <is>
          <t>Total</t>
        </is>
      </c>
      <c r="I7" s="13" t="inlineStr">
        <is>
          <t>Unit price</t>
        </is>
      </c>
      <c r="J7" s="13" t="inlineStr">
        <is>
          <t>Total</t>
        </is>
      </c>
      <c r="K7" s="13" t="inlineStr">
        <is>
          <t>Unit price</t>
        </is>
      </c>
      <c r="L7" s="13" t="inlineStr">
        <is>
          <t>Total</t>
        </is>
      </c>
      <c r="M7" s="13" t="inlineStr">
        <is>
          <t>Unit price</t>
        </is>
      </c>
      <c r="N7" s="13" t="inlineStr">
        <is>
          <t>Total</t>
        </is>
      </c>
      <c r="O7" s="12" t="n"/>
      <c r="P7" s="12" t="n"/>
    </row>
    <row r="8">
      <c r="A8" s="7" t="n">
        <v>1</v>
      </c>
      <c r="B8" s="14" t="inlineStr">
        <is>
          <t>Example: Gate valve, cast steel, 4 inch, class 150</t>
        </is>
      </c>
      <c r="C8" s="7" t="inlineStr">
        <is>
          <t>pcs</t>
        </is>
      </c>
      <c r="D8" s="3" t="n">
        <v>40</v>
      </c>
      <c r="E8" s="15" t="n">
        <v>1450</v>
      </c>
      <c r="F8" s="16">
        <f>IF(AND(ISNUMBER(E8),ISNUMBER($D8)),E8*$D8,"")</f>
        <v/>
      </c>
      <c r="G8" s="15" t="n">
        <v>1520</v>
      </c>
      <c r="H8" s="16">
        <f>IF(AND(ISNUMBER(G8),ISNUMBER($D8)),G8*$D8,"")</f>
        <v/>
      </c>
      <c r="I8" s="15" t="n">
        <v>1390</v>
      </c>
      <c r="J8" s="16">
        <f>IF(AND(ISNUMBER(I8),ISNUMBER($D8)),I8*$D8,"")</f>
        <v/>
      </c>
      <c r="K8" s="15" t="n">
        <v>1610</v>
      </c>
      <c r="L8" s="16">
        <f>IF(AND(ISNUMBER(K8),ISNUMBER($D8)),K8*$D8,"")</f>
        <v/>
      </c>
      <c r="M8" s="15" t="n">
        <v>1480</v>
      </c>
      <c r="N8" s="16">
        <f>IF(AND(ISNUMBER(M8),ISNUMBER($D8)),M8*$D8,"")</f>
        <v/>
      </c>
      <c r="O8" s="16">
        <f>IF(COUNT(E8,G8,I8,K8,M8)=0,"",IF(MIN(IF(ISNUMBER(E8),E8*IF(ISNUMBER($E$43),$E$43,IF(OR($E$42="",$E$42=$L$3),1,9E+99)),9E+99),IF(ISNUMBER(G8),G8*IF(ISNUMBER($G$43),$G$43,IF(OR($G$42="",$G$42=$L$3),1,9E+99)),9E+99),IF(ISNUMBER(I8),I8*IF(ISNUMBER($I$43),$I$43,IF(OR($I$42="",$I$42=$L$3),1,9E+99)),9E+99),IF(ISNUMBER(K8),K8*IF(ISNUMBER($K$43),$K$43,IF(OR($K$42="",$K$42=$L$3),1,9E+99)),9E+99),IF(ISNUMBER(M8),M8*IF(ISNUMBER($M$43),$M$43,IF(OR($M$42="",$M$42=$L$3),1,9E+99)),9E+99))&gt;=9E+99,"",MIN(IF(ISNUMBER(E8),E8*IF(ISNUMBER($E$43),$E$43,IF(OR($E$42="",$E$42=$L$3),1,9E+99)),9E+99),IF(ISNUMBER(G8),G8*IF(ISNUMBER($G$43),$G$43,IF(OR($G$42="",$G$42=$L$3),1,9E+99)),9E+99),IF(ISNUMBER(I8),I8*IF(ISNUMBER($I$43),$I$43,IF(OR($I$42="",$I$42=$L$3),1,9E+99)),9E+99),IF(ISNUMBER(K8),K8*IF(ISNUMBER($K$43),$K$43,IF(OR($K$42="",$K$42=$L$3),1,9E+99)),9E+99),IF(ISNUMBER(M8),M8*IF(ISNUMBER($M$43),$M$43,IF(OR($M$42="",$M$42=$L$3),1,9E+99)),9E+99))))</f>
        <v/>
      </c>
      <c r="P8" s="17">
        <f>IF(O8="","",IF(IF(ISNUMBER(E8),E8*IF(ISNUMBER($E$43),$E$43,IF(OR($E$42="",$E$42=$L$3),1,9E+99))=O8,FALSE),$E$6,IF(IF(ISNUMBER(G8),G8*IF(ISNUMBER($G$43),$G$43,IF(OR($G$42="",$G$42=$L$3),1,9E+99))=O8,FALSE),$G$6,IF(IF(ISNUMBER(I8),I8*IF(ISNUMBER($I$43),$I$43,IF(OR($I$42="",$I$42=$L$3),1,9E+99))=O8,FALSE),$I$6,IF(IF(ISNUMBER(K8),K8*IF(ISNUMBER($K$43),$K$43,IF(OR($K$42="",$K$42=$L$3),1,9E+99))=O8,FALSE),$K$6,$M$6)))))</f>
        <v/>
      </c>
    </row>
    <row r="9">
      <c r="A9" s="7" t="n">
        <v>2</v>
      </c>
      <c r="B9" s="14" t="inlineStr">
        <is>
          <t>Example: Galvanised steel pipe, 2 inch, SCH 40</t>
        </is>
      </c>
      <c r="C9" s="7" t="inlineStr">
        <is>
          <t>m</t>
        </is>
      </c>
      <c r="D9" s="3" t="n">
        <v>600</v>
      </c>
      <c r="E9" s="15" t="n">
        <v>38.5</v>
      </c>
      <c r="F9" s="16">
        <f>IF(AND(ISNUMBER(E9),ISNUMBER($D9)),E9*$D9,"")</f>
        <v/>
      </c>
      <c r="G9" s="15" t="n">
        <v>36.75</v>
      </c>
      <c r="H9" s="16">
        <f>IF(AND(ISNUMBER(G9),ISNUMBER($D9)),G9*$D9,"")</f>
        <v/>
      </c>
      <c r="I9" s="15" t="n">
        <v>41</v>
      </c>
      <c r="J9" s="16">
        <f>IF(AND(ISNUMBER(I9),ISNUMBER($D9)),I9*$D9,"")</f>
        <v/>
      </c>
      <c r="K9" s="15" t="n">
        <v>37.2</v>
      </c>
      <c r="L9" s="16">
        <f>IF(AND(ISNUMBER(K9),ISNUMBER($D9)),K9*$D9,"")</f>
        <v/>
      </c>
      <c r="M9" s="15" t="n"/>
      <c r="N9" s="16">
        <f>IF(AND(ISNUMBER(M9),ISNUMBER($D9)),M9*$D9,"")</f>
        <v/>
      </c>
      <c r="O9" s="16">
        <f>IF(COUNT(E9,G9,I9,K9,M9)=0,"",IF(MIN(IF(ISNUMBER(E9),E9*IF(ISNUMBER($E$43),$E$43,IF(OR($E$42="",$E$42=$L$3),1,9E+99)),9E+99),IF(ISNUMBER(G9),G9*IF(ISNUMBER($G$43),$G$43,IF(OR($G$42="",$G$42=$L$3),1,9E+99)),9E+99),IF(ISNUMBER(I9),I9*IF(ISNUMBER($I$43),$I$43,IF(OR($I$42="",$I$42=$L$3),1,9E+99)),9E+99),IF(ISNUMBER(K9),K9*IF(ISNUMBER($K$43),$K$43,IF(OR($K$42="",$K$42=$L$3),1,9E+99)),9E+99),IF(ISNUMBER(M9),M9*IF(ISNUMBER($M$43),$M$43,IF(OR($M$42="",$M$42=$L$3),1,9E+99)),9E+99))&gt;=9E+99,"",MIN(IF(ISNUMBER(E9),E9*IF(ISNUMBER($E$43),$E$43,IF(OR($E$42="",$E$42=$L$3),1,9E+99)),9E+99),IF(ISNUMBER(G9),G9*IF(ISNUMBER($G$43),$G$43,IF(OR($G$42="",$G$42=$L$3),1,9E+99)),9E+99),IF(ISNUMBER(I9),I9*IF(ISNUMBER($I$43),$I$43,IF(OR($I$42="",$I$42=$L$3),1,9E+99)),9E+99),IF(ISNUMBER(K9),K9*IF(ISNUMBER($K$43),$K$43,IF(OR($K$42="",$K$42=$L$3),1,9E+99)),9E+99),IF(ISNUMBER(M9),M9*IF(ISNUMBER($M$43),$M$43,IF(OR($M$42="",$M$42=$L$3),1,9E+99)),9E+99))))</f>
        <v/>
      </c>
      <c r="P9" s="17">
        <f>IF(O9="","",IF(IF(ISNUMBER(E9),E9*IF(ISNUMBER($E$43),$E$43,IF(OR($E$42="",$E$42=$L$3),1,9E+99))=O9,FALSE),$E$6,IF(IF(ISNUMBER(G9),G9*IF(ISNUMBER($G$43),$G$43,IF(OR($G$42="",$G$42=$L$3),1,9E+99))=O9,FALSE),$G$6,IF(IF(ISNUMBER(I9),I9*IF(ISNUMBER($I$43),$I$43,IF(OR($I$42="",$I$42=$L$3),1,9E+99))=O9,FALSE),$I$6,IF(IF(ISNUMBER(K9),K9*IF(ISNUMBER($K$43),$K$43,IF(OR($K$42="",$K$42=$L$3),1,9E+99))=O9,FALSE),$K$6,$M$6)))))</f>
        <v/>
      </c>
    </row>
    <row r="10">
      <c r="A10" s="7" t="n">
        <v>3</v>
      </c>
      <c r="B10" s="14" t="n"/>
      <c r="C10" s="7" t="n"/>
      <c r="D10" s="3" t="n"/>
      <c r="E10" s="15" t="n"/>
      <c r="F10" s="16">
        <f>IF(AND(ISNUMBER(E10),ISNUMBER($D10)),E10*$D10,"")</f>
        <v/>
      </c>
      <c r="G10" s="15" t="n"/>
      <c r="H10" s="16">
        <f>IF(AND(ISNUMBER(G10),ISNUMBER($D10)),G10*$D10,"")</f>
        <v/>
      </c>
      <c r="I10" s="15" t="n"/>
      <c r="J10" s="16">
        <f>IF(AND(ISNUMBER(I10),ISNUMBER($D10)),I10*$D10,"")</f>
        <v/>
      </c>
      <c r="K10" s="15" t="n"/>
      <c r="L10" s="16">
        <f>IF(AND(ISNUMBER(K10),ISNUMBER($D10)),K10*$D10,"")</f>
        <v/>
      </c>
      <c r="M10" s="15" t="n"/>
      <c r="N10" s="16">
        <f>IF(AND(ISNUMBER(M10),ISNUMBER($D10)),M10*$D10,"")</f>
        <v/>
      </c>
      <c r="O10" s="16">
        <f>IF(COUNT(E10,G10,I10,K10,M10)=0,"",IF(MIN(IF(ISNUMBER(E10),E10*IF(ISNUMBER($E$43),$E$43,IF(OR($E$42="",$E$42=$L$3),1,9E+99)),9E+99),IF(ISNUMBER(G10),G10*IF(ISNUMBER($G$43),$G$43,IF(OR($G$42="",$G$42=$L$3),1,9E+99)),9E+99),IF(ISNUMBER(I10),I10*IF(ISNUMBER($I$43),$I$43,IF(OR($I$42="",$I$42=$L$3),1,9E+99)),9E+99),IF(ISNUMBER(K10),K10*IF(ISNUMBER($K$43),$K$43,IF(OR($K$42="",$K$42=$L$3),1,9E+99)),9E+99),IF(ISNUMBER(M10),M10*IF(ISNUMBER($M$43),$M$43,IF(OR($M$42="",$M$42=$L$3),1,9E+99)),9E+99))&gt;=9E+99,"",MIN(IF(ISNUMBER(E10),E10*IF(ISNUMBER($E$43),$E$43,IF(OR($E$42="",$E$42=$L$3),1,9E+99)),9E+99),IF(ISNUMBER(G10),G10*IF(ISNUMBER($G$43),$G$43,IF(OR($G$42="",$G$42=$L$3),1,9E+99)),9E+99),IF(ISNUMBER(I10),I10*IF(ISNUMBER($I$43),$I$43,IF(OR($I$42="",$I$42=$L$3),1,9E+99)),9E+99),IF(ISNUMBER(K10),K10*IF(ISNUMBER($K$43),$K$43,IF(OR($K$42="",$K$42=$L$3),1,9E+99)),9E+99),IF(ISNUMBER(M10),M10*IF(ISNUMBER($M$43),$M$43,IF(OR($M$42="",$M$42=$L$3),1,9E+99)),9E+99))))</f>
        <v/>
      </c>
      <c r="P10" s="17">
        <f>IF(O10="","",IF(IF(ISNUMBER(E10),E10*IF(ISNUMBER($E$43),$E$43,IF(OR($E$42="",$E$42=$L$3),1,9E+99))=O10,FALSE),$E$6,IF(IF(ISNUMBER(G10),G10*IF(ISNUMBER($G$43),$G$43,IF(OR($G$42="",$G$42=$L$3),1,9E+99))=O10,FALSE),$G$6,IF(IF(ISNUMBER(I10),I10*IF(ISNUMBER($I$43),$I$43,IF(OR($I$42="",$I$42=$L$3),1,9E+99))=O10,FALSE),$I$6,IF(IF(ISNUMBER(K10),K10*IF(ISNUMBER($K$43),$K$43,IF(OR($K$42="",$K$42=$L$3),1,9E+99))=O10,FALSE),$K$6,$M$6)))))</f>
        <v/>
      </c>
    </row>
    <row r="11">
      <c r="A11" s="7" t="n">
        <v>4</v>
      </c>
      <c r="B11" s="14" t="n"/>
      <c r="C11" s="7" t="n"/>
      <c r="D11" s="3" t="n"/>
      <c r="E11" s="15" t="n"/>
      <c r="F11" s="16">
        <f>IF(AND(ISNUMBER(E11),ISNUMBER($D11)),E11*$D11,"")</f>
        <v/>
      </c>
      <c r="G11" s="15" t="n"/>
      <c r="H11" s="16">
        <f>IF(AND(ISNUMBER(G11),ISNUMBER($D11)),G11*$D11,"")</f>
        <v/>
      </c>
      <c r="I11" s="15" t="n"/>
      <c r="J11" s="16">
        <f>IF(AND(ISNUMBER(I11),ISNUMBER($D11)),I11*$D11,"")</f>
        <v/>
      </c>
      <c r="K11" s="15" t="n"/>
      <c r="L11" s="16">
        <f>IF(AND(ISNUMBER(K11),ISNUMBER($D11)),K11*$D11,"")</f>
        <v/>
      </c>
      <c r="M11" s="15" t="n"/>
      <c r="N11" s="16">
        <f>IF(AND(ISNUMBER(M11),ISNUMBER($D11)),M11*$D11,"")</f>
        <v/>
      </c>
      <c r="O11" s="16">
        <f>IF(COUNT(E11,G11,I11,K11,M11)=0,"",IF(MIN(IF(ISNUMBER(E11),E11*IF(ISNUMBER($E$43),$E$43,IF(OR($E$42="",$E$42=$L$3),1,9E+99)),9E+99),IF(ISNUMBER(G11),G11*IF(ISNUMBER($G$43),$G$43,IF(OR($G$42="",$G$42=$L$3),1,9E+99)),9E+99),IF(ISNUMBER(I11),I11*IF(ISNUMBER($I$43),$I$43,IF(OR($I$42="",$I$42=$L$3),1,9E+99)),9E+99),IF(ISNUMBER(K11),K11*IF(ISNUMBER($K$43),$K$43,IF(OR($K$42="",$K$42=$L$3),1,9E+99)),9E+99),IF(ISNUMBER(M11),M11*IF(ISNUMBER($M$43),$M$43,IF(OR($M$42="",$M$42=$L$3),1,9E+99)),9E+99))&gt;=9E+99,"",MIN(IF(ISNUMBER(E11),E11*IF(ISNUMBER($E$43),$E$43,IF(OR($E$42="",$E$42=$L$3),1,9E+99)),9E+99),IF(ISNUMBER(G11),G11*IF(ISNUMBER($G$43),$G$43,IF(OR($G$42="",$G$42=$L$3),1,9E+99)),9E+99),IF(ISNUMBER(I11),I11*IF(ISNUMBER($I$43),$I$43,IF(OR($I$42="",$I$42=$L$3),1,9E+99)),9E+99),IF(ISNUMBER(K11),K11*IF(ISNUMBER($K$43),$K$43,IF(OR($K$42="",$K$42=$L$3),1,9E+99)),9E+99),IF(ISNUMBER(M11),M11*IF(ISNUMBER($M$43),$M$43,IF(OR($M$42="",$M$42=$L$3),1,9E+99)),9E+99))))</f>
        <v/>
      </c>
      <c r="P11" s="17">
        <f>IF(O11="","",IF(IF(ISNUMBER(E11),E11*IF(ISNUMBER($E$43),$E$43,IF(OR($E$42="",$E$42=$L$3),1,9E+99))=O11,FALSE),$E$6,IF(IF(ISNUMBER(G11),G11*IF(ISNUMBER($G$43),$G$43,IF(OR($G$42="",$G$42=$L$3),1,9E+99))=O11,FALSE),$G$6,IF(IF(ISNUMBER(I11),I11*IF(ISNUMBER($I$43),$I$43,IF(OR($I$42="",$I$42=$L$3),1,9E+99))=O11,FALSE),$I$6,IF(IF(ISNUMBER(K11),K11*IF(ISNUMBER($K$43),$K$43,IF(OR($K$42="",$K$42=$L$3),1,9E+99))=O11,FALSE),$K$6,$M$6)))))</f>
        <v/>
      </c>
    </row>
    <row r="12">
      <c r="A12" s="7" t="n">
        <v>5</v>
      </c>
      <c r="B12" s="14" t="n"/>
      <c r="C12" s="7" t="n"/>
      <c r="D12" s="3" t="n"/>
      <c r="E12" s="15" t="n"/>
      <c r="F12" s="16">
        <f>IF(AND(ISNUMBER(E12),ISNUMBER($D12)),E12*$D12,"")</f>
        <v/>
      </c>
      <c r="G12" s="15" t="n"/>
      <c r="H12" s="16">
        <f>IF(AND(ISNUMBER(G12),ISNUMBER($D12)),G12*$D12,"")</f>
        <v/>
      </c>
      <c r="I12" s="15" t="n"/>
      <c r="J12" s="16">
        <f>IF(AND(ISNUMBER(I12),ISNUMBER($D12)),I12*$D12,"")</f>
        <v/>
      </c>
      <c r="K12" s="15" t="n"/>
      <c r="L12" s="16">
        <f>IF(AND(ISNUMBER(K12),ISNUMBER($D12)),K12*$D12,"")</f>
        <v/>
      </c>
      <c r="M12" s="15" t="n"/>
      <c r="N12" s="16">
        <f>IF(AND(ISNUMBER(M12),ISNUMBER($D12)),M12*$D12,"")</f>
        <v/>
      </c>
      <c r="O12" s="16">
        <f>IF(COUNT(E12,G12,I12,K12,M12)=0,"",IF(MIN(IF(ISNUMBER(E12),E12*IF(ISNUMBER($E$43),$E$43,IF(OR($E$42="",$E$42=$L$3),1,9E+99)),9E+99),IF(ISNUMBER(G12),G12*IF(ISNUMBER($G$43),$G$43,IF(OR($G$42="",$G$42=$L$3),1,9E+99)),9E+99),IF(ISNUMBER(I12),I12*IF(ISNUMBER($I$43),$I$43,IF(OR($I$42="",$I$42=$L$3),1,9E+99)),9E+99),IF(ISNUMBER(K12),K12*IF(ISNUMBER($K$43),$K$43,IF(OR($K$42="",$K$42=$L$3),1,9E+99)),9E+99),IF(ISNUMBER(M12),M12*IF(ISNUMBER($M$43),$M$43,IF(OR($M$42="",$M$42=$L$3),1,9E+99)),9E+99))&gt;=9E+99,"",MIN(IF(ISNUMBER(E12),E12*IF(ISNUMBER($E$43),$E$43,IF(OR($E$42="",$E$42=$L$3),1,9E+99)),9E+99),IF(ISNUMBER(G12),G12*IF(ISNUMBER($G$43),$G$43,IF(OR($G$42="",$G$42=$L$3),1,9E+99)),9E+99),IF(ISNUMBER(I12),I12*IF(ISNUMBER($I$43),$I$43,IF(OR($I$42="",$I$42=$L$3),1,9E+99)),9E+99),IF(ISNUMBER(K12),K12*IF(ISNUMBER($K$43),$K$43,IF(OR($K$42="",$K$42=$L$3),1,9E+99)),9E+99),IF(ISNUMBER(M12),M12*IF(ISNUMBER($M$43),$M$43,IF(OR($M$42="",$M$42=$L$3),1,9E+99)),9E+99))))</f>
        <v/>
      </c>
      <c r="P12" s="17">
        <f>IF(O12="","",IF(IF(ISNUMBER(E12),E12*IF(ISNUMBER($E$43),$E$43,IF(OR($E$42="",$E$42=$L$3),1,9E+99))=O12,FALSE),$E$6,IF(IF(ISNUMBER(G12),G12*IF(ISNUMBER($G$43),$G$43,IF(OR($G$42="",$G$42=$L$3),1,9E+99))=O12,FALSE),$G$6,IF(IF(ISNUMBER(I12),I12*IF(ISNUMBER($I$43),$I$43,IF(OR($I$42="",$I$42=$L$3),1,9E+99))=O12,FALSE),$I$6,IF(IF(ISNUMBER(K12),K12*IF(ISNUMBER($K$43),$K$43,IF(OR($K$42="",$K$42=$L$3),1,9E+99))=O12,FALSE),$K$6,$M$6)))))</f>
        <v/>
      </c>
    </row>
    <row r="13">
      <c r="A13" s="7" t="n">
        <v>6</v>
      </c>
      <c r="B13" s="14" t="n"/>
      <c r="C13" s="7" t="n"/>
      <c r="D13" s="3" t="n"/>
      <c r="E13" s="15" t="n"/>
      <c r="F13" s="16">
        <f>IF(AND(ISNUMBER(E13),ISNUMBER($D13)),E13*$D13,"")</f>
        <v/>
      </c>
      <c r="G13" s="15" t="n"/>
      <c r="H13" s="16">
        <f>IF(AND(ISNUMBER(G13),ISNUMBER($D13)),G13*$D13,"")</f>
        <v/>
      </c>
      <c r="I13" s="15" t="n"/>
      <c r="J13" s="16">
        <f>IF(AND(ISNUMBER(I13),ISNUMBER($D13)),I13*$D13,"")</f>
        <v/>
      </c>
      <c r="K13" s="15" t="n"/>
      <c r="L13" s="16">
        <f>IF(AND(ISNUMBER(K13),ISNUMBER($D13)),K13*$D13,"")</f>
        <v/>
      </c>
      <c r="M13" s="15" t="n"/>
      <c r="N13" s="16">
        <f>IF(AND(ISNUMBER(M13),ISNUMBER($D13)),M13*$D13,"")</f>
        <v/>
      </c>
      <c r="O13" s="16">
        <f>IF(COUNT(E13,G13,I13,K13,M13)=0,"",IF(MIN(IF(ISNUMBER(E13),E13*IF(ISNUMBER($E$43),$E$43,IF(OR($E$42="",$E$42=$L$3),1,9E+99)),9E+99),IF(ISNUMBER(G13),G13*IF(ISNUMBER($G$43),$G$43,IF(OR($G$42="",$G$42=$L$3),1,9E+99)),9E+99),IF(ISNUMBER(I13),I13*IF(ISNUMBER($I$43),$I$43,IF(OR($I$42="",$I$42=$L$3),1,9E+99)),9E+99),IF(ISNUMBER(K13),K13*IF(ISNUMBER($K$43),$K$43,IF(OR($K$42="",$K$42=$L$3),1,9E+99)),9E+99),IF(ISNUMBER(M13),M13*IF(ISNUMBER($M$43),$M$43,IF(OR($M$42="",$M$42=$L$3),1,9E+99)),9E+99))&gt;=9E+99,"",MIN(IF(ISNUMBER(E13),E13*IF(ISNUMBER($E$43),$E$43,IF(OR($E$42="",$E$42=$L$3),1,9E+99)),9E+99),IF(ISNUMBER(G13),G13*IF(ISNUMBER($G$43),$G$43,IF(OR($G$42="",$G$42=$L$3),1,9E+99)),9E+99),IF(ISNUMBER(I13),I13*IF(ISNUMBER($I$43),$I$43,IF(OR($I$42="",$I$42=$L$3),1,9E+99)),9E+99),IF(ISNUMBER(K13),K13*IF(ISNUMBER($K$43),$K$43,IF(OR($K$42="",$K$42=$L$3),1,9E+99)),9E+99),IF(ISNUMBER(M13),M13*IF(ISNUMBER($M$43),$M$43,IF(OR($M$42="",$M$42=$L$3),1,9E+99)),9E+99))))</f>
        <v/>
      </c>
      <c r="P13" s="17">
        <f>IF(O13="","",IF(IF(ISNUMBER(E13),E13*IF(ISNUMBER($E$43),$E$43,IF(OR($E$42="",$E$42=$L$3),1,9E+99))=O13,FALSE),$E$6,IF(IF(ISNUMBER(G13),G13*IF(ISNUMBER($G$43),$G$43,IF(OR($G$42="",$G$42=$L$3),1,9E+99))=O13,FALSE),$G$6,IF(IF(ISNUMBER(I13),I13*IF(ISNUMBER($I$43),$I$43,IF(OR($I$42="",$I$42=$L$3),1,9E+99))=O13,FALSE),$I$6,IF(IF(ISNUMBER(K13),K13*IF(ISNUMBER($K$43),$K$43,IF(OR($K$42="",$K$42=$L$3),1,9E+99))=O13,FALSE),$K$6,$M$6)))))</f>
        <v/>
      </c>
    </row>
    <row r="14">
      <c r="A14" s="7" t="n">
        <v>7</v>
      </c>
      <c r="B14" s="14" t="n"/>
      <c r="C14" s="7" t="n"/>
      <c r="D14" s="3" t="n"/>
      <c r="E14" s="15" t="n"/>
      <c r="F14" s="16">
        <f>IF(AND(ISNUMBER(E14),ISNUMBER($D14)),E14*$D14,"")</f>
        <v/>
      </c>
      <c r="G14" s="15" t="n"/>
      <c r="H14" s="16">
        <f>IF(AND(ISNUMBER(G14),ISNUMBER($D14)),G14*$D14,"")</f>
        <v/>
      </c>
      <c r="I14" s="15" t="n"/>
      <c r="J14" s="16">
        <f>IF(AND(ISNUMBER(I14),ISNUMBER($D14)),I14*$D14,"")</f>
        <v/>
      </c>
      <c r="K14" s="15" t="n"/>
      <c r="L14" s="16">
        <f>IF(AND(ISNUMBER(K14),ISNUMBER($D14)),K14*$D14,"")</f>
        <v/>
      </c>
      <c r="M14" s="15" t="n"/>
      <c r="N14" s="16">
        <f>IF(AND(ISNUMBER(M14),ISNUMBER($D14)),M14*$D14,"")</f>
        <v/>
      </c>
      <c r="O14" s="16">
        <f>IF(COUNT(E14,G14,I14,K14,M14)=0,"",IF(MIN(IF(ISNUMBER(E14),E14*IF(ISNUMBER($E$43),$E$43,IF(OR($E$42="",$E$42=$L$3),1,9E+99)),9E+99),IF(ISNUMBER(G14),G14*IF(ISNUMBER($G$43),$G$43,IF(OR($G$42="",$G$42=$L$3),1,9E+99)),9E+99),IF(ISNUMBER(I14),I14*IF(ISNUMBER($I$43),$I$43,IF(OR($I$42="",$I$42=$L$3),1,9E+99)),9E+99),IF(ISNUMBER(K14),K14*IF(ISNUMBER($K$43),$K$43,IF(OR($K$42="",$K$42=$L$3),1,9E+99)),9E+99),IF(ISNUMBER(M14),M14*IF(ISNUMBER($M$43),$M$43,IF(OR($M$42="",$M$42=$L$3),1,9E+99)),9E+99))&gt;=9E+99,"",MIN(IF(ISNUMBER(E14),E14*IF(ISNUMBER($E$43),$E$43,IF(OR($E$42="",$E$42=$L$3),1,9E+99)),9E+99),IF(ISNUMBER(G14),G14*IF(ISNUMBER($G$43),$G$43,IF(OR($G$42="",$G$42=$L$3),1,9E+99)),9E+99),IF(ISNUMBER(I14),I14*IF(ISNUMBER($I$43),$I$43,IF(OR($I$42="",$I$42=$L$3),1,9E+99)),9E+99),IF(ISNUMBER(K14),K14*IF(ISNUMBER($K$43),$K$43,IF(OR($K$42="",$K$42=$L$3),1,9E+99)),9E+99),IF(ISNUMBER(M14),M14*IF(ISNUMBER($M$43),$M$43,IF(OR($M$42="",$M$42=$L$3),1,9E+99)),9E+99))))</f>
        <v/>
      </c>
      <c r="P14" s="17">
        <f>IF(O14="","",IF(IF(ISNUMBER(E14),E14*IF(ISNUMBER($E$43),$E$43,IF(OR($E$42="",$E$42=$L$3),1,9E+99))=O14,FALSE),$E$6,IF(IF(ISNUMBER(G14),G14*IF(ISNUMBER($G$43),$G$43,IF(OR($G$42="",$G$42=$L$3),1,9E+99))=O14,FALSE),$G$6,IF(IF(ISNUMBER(I14),I14*IF(ISNUMBER($I$43),$I$43,IF(OR($I$42="",$I$42=$L$3),1,9E+99))=O14,FALSE),$I$6,IF(IF(ISNUMBER(K14),K14*IF(ISNUMBER($K$43),$K$43,IF(OR($K$42="",$K$42=$L$3),1,9E+99))=O14,FALSE),$K$6,$M$6)))))</f>
        <v/>
      </c>
    </row>
    <row r="15">
      <c r="A15" s="7" t="n">
        <v>8</v>
      </c>
      <c r="B15" s="14" t="n"/>
      <c r="C15" s="7" t="n"/>
      <c r="D15" s="3" t="n"/>
      <c r="E15" s="15" t="n"/>
      <c r="F15" s="16">
        <f>IF(AND(ISNUMBER(E15),ISNUMBER($D15)),E15*$D15,"")</f>
        <v/>
      </c>
      <c r="G15" s="15" t="n"/>
      <c r="H15" s="16">
        <f>IF(AND(ISNUMBER(G15),ISNUMBER($D15)),G15*$D15,"")</f>
        <v/>
      </c>
      <c r="I15" s="15" t="n"/>
      <c r="J15" s="16">
        <f>IF(AND(ISNUMBER(I15),ISNUMBER($D15)),I15*$D15,"")</f>
        <v/>
      </c>
      <c r="K15" s="15" t="n"/>
      <c r="L15" s="16">
        <f>IF(AND(ISNUMBER(K15),ISNUMBER($D15)),K15*$D15,"")</f>
        <v/>
      </c>
      <c r="M15" s="15" t="n"/>
      <c r="N15" s="16">
        <f>IF(AND(ISNUMBER(M15),ISNUMBER($D15)),M15*$D15,"")</f>
        <v/>
      </c>
      <c r="O15" s="16">
        <f>IF(COUNT(E15,G15,I15,K15,M15)=0,"",IF(MIN(IF(ISNUMBER(E15),E15*IF(ISNUMBER($E$43),$E$43,IF(OR($E$42="",$E$42=$L$3),1,9E+99)),9E+99),IF(ISNUMBER(G15),G15*IF(ISNUMBER($G$43),$G$43,IF(OR($G$42="",$G$42=$L$3),1,9E+99)),9E+99),IF(ISNUMBER(I15),I15*IF(ISNUMBER($I$43),$I$43,IF(OR($I$42="",$I$42=$L$3),1,9E+99)),9E+99),IF(ISNUMBER(K15),K15*IF(ISNUMBER($K$43),$K$43,IF(OR($K$42="",$K$42=$L$3),1,9E+99)),9E+99),IF(ISNUMBER(M15),M15*IF(ISNUMBER($M$43),$M$43,IF(OR($M$42="",$M$42=$L$3),1,9E+99)),9E+99))&gt;=9E+99,"",MIN(IF(ISNUMBER(E15),E15*IF(ISNUMBER($E$43),$E$43,IF(OR($E$42="",$E$42=$L$3),1,9E+99)),9E+99),IF(ISNUMBER(G15),G15*IF(ISNUMBER($G$43),$G$43,IF(OR($G$42="",$G$42=$L$3),1,9E+99)),9E+99),IF(ISNUMBER(I15),I15*IF(ISNUMBER($I$43),$I$43,IF(OR($I$42="",$I$42=$L$3),1,9E+99)),9E+99),IF(ISNUMBER(K15),K15*IF(ISNUMBER($K$43),$K$43,IF(OR($K$42="",$K$42=$L$3),1,9E+99)),9E+99),IF(ISNUMBER(M15),M15*IF(ISNUMBER($M$43),$M$43,IF(OR($M$42="",$M$42=$L$3),1,9E+99)),9E+99))))</f>
        <v/>
      </c>
      <c r="P15" s="17">
        <f>IF(O15="","",IF(IF(ISNUMBER(E15),E15*IF(ISNUMBER($E$43),$E$43,IF(OR($E$42="",$E$42=$L$3),1,9E+99))=O15,FALSE),$E$6,IF(IF(ISNUMBER(G15),G15*IF(ISNUMBER($G$43),$G$43,IF(OR($G$42="",$G$42=$L$3),1,9E+99))=O15,FALSE),$G$6,IF(IF(ISNUMBER(I15),I15*IF(ISNUMBER($I$43),$I$43,IF(OR($I$42="",$I$42=$L$3),1,9E+99))=O15,FALSE),$I$6,IF(IF(ISNUMBER(K15),K15*IF(ISNUMBER($K$43),$K$43,IF(OR($K$42="",$K$42=$L$3),1,9E+99))=O15,FALSE),$K$6,$M$6)))))</f>
        <v/>
      </c>
    </row>
    <row r="16">
      <c r="A16" s="7" t="n">
        <v>9</v>
      </c>
      <c r="B16" s="14" t="n"/>
      <c r="C16" s="7" t="n"/>
      <c r="D16" s="3" t="n"/>
      <c r="E16" s="15" t="n"/>
      <c r="F16" s="16">
        <f>IF(AND(ISNUMBER(E16),ISNUMBER($D16)),E16*$D16,"")</f>
        <v/>
      </c>
      <c r="G16" s="15" t="n"/>
      <c r="H16" s="16">
        <f>IF(AND(ISNUMBER(G16),ISNUMBER($D16)),G16*$D16,"")</f>
        <v/>
      </c>
      <c r="I16" s="15" t="n"/>
      <c r="J16" s="16">
        <f>IF(AND(ISNUMBER(I16),ISNUMBER($D16)),I16*$D16,"")</f>
        <v/>
      </c>
      <c r="K16" s="15" t="n"/>
      <c r="L16" s="16">
        <f>IF(AND(ISNUMBER(K16),ISNUMBER($D16)),K16*$D16,"")</f>
        <v/>
      </c>
      <c r="M16" s="15" t="n"/>
      <c r="N16" s="16">
        <f>IF(AND(ISNUMBER(M16),ISNUMBER($D16)),M16*$D16,"")</f>
        <v/>
      </c>
      <c r="O16" s="16">
        <f>IF(COUNT(E16,G16,I16,K16,M16)=0,"",IF(MIN(IF(ISNUMBER(E16),E16*IF(ISNUMBER($E$43),$E$43,IF(OR($E$42="",$E$42=$L$3),1,9E+99)),9E+99),IF(ISNUMBER(G16),G16*IF(ISNUMBER($G$43),$G$43,IF(OR($G$42="",$G$42=$L$3),1,9E+99)),9E+99),IF(ISNUMBER(I16),I16*IF(ISNUMBER($I$43),$I$43,IF(OR($I$42="",$I$42=$L$3),1,9E+99)),9E+99),IF(ISNUMBER(K16),K16*IF(ISNUMBER($K$43),$K$43,IF(OR($K$42="",$K$42=$L$3),1,9E+99)),9E+99),IF(ISNUMBER(M16),M16*IF(ISNUMBER($M$43),$M$43,IF(OR($M$42="",$M$42=$L$3),1,9E+99)),9E+99))&gt;=9E+99,"",MIN(IF(ISNUMBER(E16),E16*IF(ISNUMBER($E$43),$E$43,IF(OR($E$42="",$E$42=$L$3),1,9E+99)),9E+99),IF(ISNUMBER(G16),G16*IF(ISNUMBER($G$43),$G$43,IF(OR($G$42="",$G$42=$L$3),1,9E+99)),9E+99),IF(ISNUMBER(I16),I16*IF(ISNUMBER($I$43),$I$43,IF(OR($I$42="",$I$42=$L$3),1,9E+99)),9E+99),IF(ISNUMBER(K16),K16*IF(ISNUMBER($K$43),$K$43,IF(OR($K$42="",$K$42=$L$3),1,9E+99)),9E+99),IF(ISNUMBER(M16),M16*IF(ISNUMBER($M$43),$M$43,IF(OR($M$42="",$M$42=$L$3),1,9E+99)),9E+99))))</f>
        <v/>
      </c>
      <c r="P16" s="17">
        <f>IF(O16="","",IF(IF(ISNUMBER(E16),E16*IF(ISNUMBER($E$43),$E$43,IF(OR($E$42="",$E$42=$L$3),1,9E+99))=O16,FALSE),$E$6,IF(IF(ISNUMBER(G16),G16*IF(ISNUMBER($G$43),$G$43,IF(OR($G$42="",$G$42=$L$3),1,9E+99))=O16,FALSE),$G$6,IF(IF(ISNUMBER(I16),I16*IF(ISNUMBER($I$43),$I$43,IF(OR($I$42="",$I$42=$L$3),1,9E+99))=O16,FALSE),$I$6,IF(IF(ISNUMBER(K16),K16*IF(ISNUMBER($K$43),$K$43,IF(OR($K$42="",$K$42=$L$3),1,9E+99))=O16,FALSE),$K$6,$M$6)))))</f>
        <v/>
      </c>
    </row>
    <row r="17">
      <c r="A17" s="7" t="n">
        <v>10</v>
      </c>
      <c r="B17" s="14" t="n"/>
      <c r="C17" s="7" t="n"/>
      <c r="D17" s="3" t="n"/>
      <c r="E17" s="15" t="n"/>
      <c r="F17" s="16">
        <f>IF(AND(ISNUMBER(E17),ISNUMBER($D17)),E17*$D17,"")</f>
        <v/>
      </c>
      <c r="G17" s="15" t="n"/>
      <c r="H17" s="16">
        <f>IF(AND(ISNUMBER(G17),ISNUMBER($D17)),G17*$D17,"")</f>
        <v/>
      </c>
      <c r="I17" s="15" t="n"/>
      <c r="J17" s="16">
        <f>IF(AND(ISNUMBER(I17),ISNUMBER($D17)),I17*$D17,"")</f>
        <v/>
      </c>
      <c r="K17" s="15" t="n"/>
      <c r="L17" s="16">
        <f>IF(AND(ISNUMBER(K17),ISNUMBER($D17)),K17*$D17,"")</f>
        <v/>
      </c>
      <c r="M17" s="15" t="n"/>
      <c r="N17" s="16">
        <f>IF(AND(ISNUMBER(M17),ISNUMBER($D17)),M17*$D17,"")</f>
        <v/>
      </c>
      <c r="O17" s="16">
        <f>IF(COUNT(E17,G17,I17,K17,M17)=0,"",IF(MIN(IF(ISNUMBER(E17),E17*IF(ISNUMBER($E$43),$E$43,IF(OR($E$42="",$E$42=$L$3),1,9E+99)),9E+99),IF(ISNUMBER(G17),G17*IF(ISNUMBER($G$43),$G$43,IF(OR($G$42="",$G$42=$L$3),1,9E+99)),9E+99),IF(ISNUMBER(I17),I17*IF(ISNUMBER($I$43),$I$43,IF(OR($I$42="",$I$42=$L$3),1,9E+99)),9E+99),IF(ISNUMBER(K17),K17*IF(ISNUMBER($K$43),$K$43,IF(OR($K$42="",$K$42=$L$3),1,9E+99)),9E+99),IF(ISNUMBER(M17),M17*IF(ISNUMBER($M$43),$M$43,IF(OR($M$42="",$M$42=$L$3),1,9E+99)),9E+99))&gt;=9E+99,"",MIN(IF(ISNUMBER(E17),E17*IF(ISNUMBER($E$43),$E$43,IF(OR($E$42="",$E$42=$L$3),1,9E+99)),9E+99),IF(ISNUMBER(G17),G17*IF(ISNUMBER($G$43),$G$43,IF(OR($G$42="",$G$42=$L$3),1,9E+99)),9E+99),IF(ISNUMBER(I17),I17*IF(ISNUMBER($I$43),$I$43,IF(OR($I$42="",$I$42=$L$3),1,9E+99)),9E+99),IF(ISNUMBER(K17),K17*IF(ISNUMBER($K$43),$K$43,IF(OR($K$42="",$K$42=$L$3),1,9E+99)),9E+99),IF(ISNUMBER(M17),M17*IF(ISNUMBER($M$43),$M$43,IF(OR($M$42="",$M$42=$L$3),1,9E+99)),9E+99))))</f>
        <v/>
      </c>
      <c r="P17" s="17">
        <f>IF(O17="","",IF(IF(ISNUMBER(E17),E17*IF(ISNUMBER($E$43),$E$43,IF(OR($E$42="",$E$42=$L$3),1,9E+99))=O17,FALSE),$E$6,IF(IF(ISNUMBER(G17),G17*IF(ISNUMBER($G$43),$G$43,IF(OR($G$42="",$G$42=$L$3),1,9E+99))=O17,FALSE),$G$6,IF(IF(ISNUMBER(I17),I17*IF(ISNUMBER($I$43),$I$43,IF(OR($I$42="",$I$42=$L$3),1,9E+99))=O17,FALSE),$I$6,IF(IF(ISNUMBER(K17),K17*IF(ISNUMBER($K$43),$K$43,IF(OR($K$42="",$K$42=$L$3),1,9E+99))=O17,FALSE),$K$6,$M$6)))))</f>
        <v/>
      </c>
    </row>
    <row r="18">
      <c r="A18" s="7" t="n">
        <v>11</v>
      </c>
      <c r="B18" s="14" t="n"/>
      <c r="C18" s="7" t="n"/>
      <c r="D18" s="3" t="n"/>
      <c r="E18" s="15" t="n"/>
      <c r="F18" s="16">
        <f>IF(AND(ISNUMBER(E18),ISNUMBER($D18)),E18*$D18,"")</f>
        <v/>
      </c>
      <c r="G18" s="15" t="n"/>
      <c r="H18" s="16">
        <f>IF(AND(ISNUMBER(G18),ISNUMBER($D18)),G18*$D18,"")</f>
        <v/>
      </c>
      <c r="I18" s="15" t="n"/>
      <c r="J18" s="16">
        <f>IF(AND(ISNUMBER(I18),ISNUMBER($D18)),I18*$D18,"")</f>
        <v/>
      </c>
      <c r="K18" s="15" t="n"/>
      <c r="L18" s="16">
        <f>IF(AND(ISNUMBER(K18),ISNUMBER($D18)),K18*$D18,"")</f>
        <v/>
      </c>
      <c r="M18" s="15" t="n"/>
      <c r="N18" s="16">
        <f>IF(AND(ISNUMBER(M18),ISNUMBER($D18)),M18*$D18,"")</f>
        <v/>
      </c>
      <c r="O18" s="16">
        <f>IF(COUNT(E18,G18,I18,K18,M18)=0,"",IF(MIN(IF(ISNUMBER(E18),E18*IF(ISNUMBER($E$43),$E$43,IF(OR($E$42="",$E$42=$L$3),1,9E+99)),9E+99),IF(ISNUMBER(G18),G18*IF(ISNUMBER($G$43),$G$43,IF(OR($G$42="",$G$42=$L$3),1,9E+99)),9E+99),IF(ISNUMBER(I18),I18*IF(ISNUMBER($I$43),$I$43,IF(OR($I$42="",$I$42=$L$3),1,9E+99)),9E+99),IF(ISNUMBER(K18),K18*IF(ISNUMBER($K$43),$K$43,IF(OR($K$42="",$K$42=$L$3),1,9E+99)),9E+99),IF(ISNUMBER(M18),M18*IF(ISNUMBER($M$43),$M$43,IF(OR($M$42="",$M$42=$L$3),1,9E+99)),9E+99))&gt;=9E+99,"",MIN(IF(ISNUMBER(E18),E18*IF(ISNUMBER($E$43),$E$43,IF(OR($E$42="",$E$42=$L$3),1,9E+99)),9E+99),IF(ISNUMBER(G18),G18*IF(ISNUMBER($G$43),$G$43,IF(OR($G$42="",$G$42=$L$3),1,9E+99)),9E+99),IF(ISNUMBER(I18),I18*IF(ISNUMBER($I$43),$I$43,IF(OR($I$42="",$I$42=$L$3),1,9E+99)),9E+99),IF(ISNUMBER(K18),K18*IF(ISNUMBER($K$43),$K$43,IF(OR($K$42="",$K$42=$L$3),1,9E+99)),9E+99),IF(ISNUMBER(M18),M18*IF(ISNUMBER($M$43),$M$43,IF(OR($M$42="",$M$42=$L$3),1,9E+99)),9E+99))))</f>
        <v/>
      </c>
      <c r="P18" s="17">
        <f>IF(O18="","",IF(IF(ISNUMBER(E18),E18*IF(ISNUMBER($E$43),$E$43,IF(OR($E$42="",$E$42=$L$3),1,9E+99))=O18,FALSE),$E$6,IF(IF(ISNUMBER(G18),G18*IF(ISNUMBER($G$43),$G$43,IF(OR($G$42="",$G$42=$L$3),1,9E+99))=O18,FALSE),$G$6,IF(IF(ISNUMBER(I18),I18*IF(ISNUMBER($I$43),$I$43,IF(OR($I$42="",$I$42=$L$3),1,9E+99))=O18,FALSE),$I$6,IF(IF(ISNUMBER(K18),K18*IF(ISNUMBER($K$43),$K$43,IF(OR($K$42="",$K$42=$L$3),1,9E+99))=O18,FALSE),$K$6,$M$6)))))</f>
        <v/>
      </c>
    </row>
    <row r="19">
      <c r="A19" s="7" t="n">
        <v>12</v>
      </c>
      <c r="B19" s="14" t="n"/>
      <c r="C19" s="7" t="n"/>
      <c r="D19" s="3" t="n"/>
      <c r="E19" s="15" t="n"/>
      <c r="F19" s="16">
        <f>IF(AND(ISNUMBER(E19),ISNUMBER($D19)),E19*$D19,"")</f>
        <v/>
      </c>
      <c r="G19" s="15" t="n"/>
      <c r="H19" s="16">
        <f>IF(AND(ISNUMBER(G19),ISNUMBER($D19)),G19*$D19,"")</f>
        <v/>
      </c>
      <c r="I19" s="15" t="n"/>
      <c r="J19" s="16">
        <f>IF(AND(ISNUMBER(I19),ISNUMBER($D19)),I19*$D19,"")</f>
        <v/>
      </c>
      <c r="K19" s="15" t="n"/>
      <c r="L19" s="16">
        <f>IF(AND(ISNUMBER(K19),ISNUMBER($D19)),K19*$D19,"")</f>
        <v/>
      </c>
      <c r="M19" s="15" t="n"/>
      <c r="N19" s="16">
        <f>IF(AND(ISNUMBER(M19),ISNUMBER($D19)),M19*$D19,"")</f>
        <v/>
      </c>
      <c r="O19" s="16">
        <f>IF(COUNT(E19,G19,I19,K19,M19)=0,"",IF(MIN(IF(ISNUMBER(E19),E19*IF(ISNUMBER($E$43),$E$43,IF(OR($E$42="",$E$42=$L$3),1,9E+99)),9E+99),IF(ISNUMBER(G19),G19*IF(ISNUMBER($G$43),$G$43,IF(OR($G$42="",$G$42=$L$3),1,9E+99)),9E+99),IF(ISNUMBER(I19),I19*IF(ISNUMBER($I$43),$I$43,IF(OR($I$42="",$I$42=$L$3),1,9E+99)),9E+99),IF(ISNUMBER(K19),K19*IF(ISNUMBER($K$43),$K$43,IF(OR($K$42="",$K$42=$L$3),1,9E+99)),9E+99),IF(ISNUMBER(M19),M19*IF(ISNUMBER($M$43),$M$43,IF(OR($M$42="",$M$42=$L$3),1,9E+99)),9E+99))&gt;=9E+99,"",MIN(IF(ISNUMBER(E19),E19*IF(ISNUMBER($E$43),$E$43,IF(OR($E$42="",$E$42=$L$3),1,9E+99)),9E+99),IF(ISNUMBER(G19),G19*IF(ISNUMBER($G$43),$G$43,IF(OR($G$42="",$G$42=$L$3),1,9E+99)),9E+99),IF(ISNUMBER(I19),I19*IF(ISNUMBER($I$43),$I$43,IF(OR($I$42="",$I$42=$L$3),1,9E+99)),9E+99),IF(ISNUMBER(K19),K19*IF(ISNUMBER($K$43),$K$43,IF(OR($K$42="",$K$42=$L$3),1,9E+99)),9E+99),IF(ISNUMBER(M19),M19*IF(ISNUMBER($M$43),$M$43,IF(OR($M$42="",$M$42=$L$3),1,9E+99)),9E+99))))</f>
        <v/>
      </c>
      <c r="P19" s="17">
        <f>IF(O19="","",IF(IF(ISNUMBER(E19),E19*IF(ISNUMBER($E$43),$E$43,IF(OR($E$42="",$E$42=$L$3),1,9E+99))=O19,FALSE),$E$6,IF(IF(ISNUMBER(G19),G19*IF(ISNUMBER($G$43),$G$43,IF(OR($G$42="",$G$42=$L$3),1,9E+99))=O19,FALSE),$G$6,IF(IF(ISNUMBER(I19),I19*IF(ISNUMBER($I$43),$I$43,IF(OR($I$42="",$I$42=$L$3),1,9E+99))=O19,FALSE),$I$6,IF(IF(ISNUMBER(K19),K19*IF(ISNUMBER($K$43),$K$43,IF(OR($K$42="",$K$42=$L$3),1,9E+99))=O19,FALSE),$K$6,$M$6)))))</f>
        <v/>
      </c>
    </row>
    <row r="20">
      <c r="A20" s="7" t="n">
        <v>13</v>
      </c>
      <c r="B20" s="14" t="n"/>
      <c r="C20" s="7" t="n"/>
      <c r="D20" s="3" t="n"/>
      <c r="E20" s="15" t="n"/>
      <c r="F20" s="16">
        <f>IF(AND(ISNUMBER(E20),ISNUMBER($D20)),E20*$D20,"")</f>
        <v/>
      </c>
      <c r="G20" s="15" t="n"/>
      <c r="H20" s="16">
        <f>IF(AND(ISNUMBER(G20),ISNUMBER($D20)),G20*$D20,"")</f>
        <v/>
      </c>
      <c r="I20" s="15" t="n"/>
      <c r="J20" s="16">
        <f>IF(AND(ISNUMBER(I20),ISNUMBER($D20)),I20*$D20,"")</f>
        <v/>
      </c>
      <c r="K20" s="15" t="n"/>
      <c r="L20" s="16">
        <f>IF(AND(ISNUMBER(K20),ISNUMBER($D20)),K20*$D20,"")</f>
        <v/>
      </c>
      <c r="M20" s="15" t="n"/>
      <c r="N20" s="16">
        <f>IF(AND(ISNUMBER(M20),ISNUMBER($D20)),M20*$D20,"")</f>
        <v/>
      </c>
      <c r="O20" s="16">
        <f>IF(COUNT(E20,G20,I20,K20,M20)=0,"",IF(MIN(IF(ISNUMBER(E20),E20*IF(ISNUMBER($E$43),$E$43,IF(OR($E$42="",$E$42=$L$3),1,9E+99)),9E+99),IF(ISNUMBER(G20),G20*IF(ISNUMBER($G$43),$G$43,IF(OR($G$42="",$G$42=$L$3),1,9E+99)),9E+99),IF(ISNUMBER(I20),I20*IF(ISNUMBER($I$43),$I$43,IF(OR($I$42="",$I$42=$L$3),1,9E+99)),9E+99),IF(ISNUMBER(K20),K20*IF(ISNUMBER($K$43),$K$43,IF(OR($K$42="",$K$42=$L$3),1,9E+99)),9E+99),IF(ISNUMBER(M20),M20*IF(ISNUMBER($M$43),$M$43,IF(OR($M$42="",$M$42=$L$3),1,9E+99)),9E+99))&gt;=9E+99,"",MIN(IF(ISNUMBER(E20),E20*IF(ISNUMBER($E$43),$E$43,IF(OR($E$42="",$E$42=$L$3),1,9E+99)),9E+99),IF(ISNUMBER(G20),G20*IF(ISNUMBER($G$43),$G$43,IF(OR($G$42="",$G$42=$L$3),1,9E+99)),9E+99),IF(ISNUMBER(I20),I20*IF(ISNUMBER($I$43),$I$43,IF(OR($I$42="",$I$42=$L$3),1,9E+99)),9E+99),IF(ISNUMBER(K20),K20*IF(ISNUMBER($K$43),$K$43,IF(OR($K$42="",$K$42=$L$3),1,9E+99)),9E+99),IF(ISNUMBER(M20),M20*IF(ISNUMBER($M$43),$M$43,IF(OR($M$42="",$M$42=$L$3),1,9E+99)),9E+99))))</f>
        <v/>
      </c>
      <c r="P20" s="17">
        <f>IF(O20="","",IF(IF(ISNUMBER(E20),E20*IF(ISNUMBER($E$43),$E$43,IF(OR($E$42="",$E$42=$L$3),1,9E+99))=O20,FALSE),$E$6,IF(IF(ISNUMBER(G20),G20*IF(ISNUMBER($G$43),$G$43,IF(OR($G$42="",$G$42=$L$3),1,9E+99))=O20,FALSE),$G$6,IF(IF(ISNUMBER(I20),I20*IF(ISNUMBER($I$43),$I$43,IF(OR($I$42="",$I$42=$L$3),1,9E+99))=O20,FALSE),$I$6,IF(IF(ISNUMBER(K20),K20*IF(ISNUMBER($K$43),$K$43,IF(OR($K$42="",$K$42=$L$3),1,9E+99))=O20,FALSE),$K$6,$M$6)))))</f>
        <v/>
      </c>
    </row>
    <row r="21">
      <c r="A21" s="7" t="n">
        <v>14</v>
      </c>
      <c r="B21" s="14" t="n"/>
      <c r="C21" s="7" t="n"/>
      <c r="D21" s="3" t="n"/>
      <c r="E21" s="15" t="n"/>
      <c r="F21" s="16">
        <f>IF(AND(ISNUMBER(E21),ISNUMBER($D21)),E21*$D21,"")</f>
        <v/>
      </c>
      <c r="G21" s="15" t="n"/>
      <c r="H21" s="16">
        <f>IF(AND(ISNUMBER(G21),ISNUMBER($D21)),G21*$D21,"")</f>
        <v/>
      </c>
      <c r="I21" s="15" t="n"/>
      <c r="J21" s="16">
        <f>IF(AND(ISNUMBER(I21),ISNUMBER($D21)),I21*$D21,"")</f>
        <v/>
      </c>
      <c r="K21" s="15" t="n"/>
      <c r="L21" s="16">
        <f>IF(AND(ISNUMBER(K21),ISNUMBER($D21)),K21*$D21,"")</f>
        <v/>
      </c>
      <c r="M21" s="15" t="n"/>
      <c r="N21" s="16">
        <f>IF(AND(ISNUMBER(M21),ISNUMBER($D21)),M21*$D21,"")</f>
        <v/>
      </c>
      <c r="O21" s="16">
        <f>IF(COUNT(E21,G21,I21,K21,M21)=0,"",IF(MIN(IF(ISNUMBER(E21),E21*IF(ISNUMBER($E$43),$E$43,IF(OR($E$42="",$E$42=$L$3),1,9E+99)),9E+99),IF(ISNUMBER(G21),G21*IF(ISNUMBER($G$43),$G$43,IF(OR($G$42="",$G$42=$L$3),1,9E+99)),9E+99),IF(ISNUMBER(I21),I21*IF(ISNUMBER($I$43),$I$43,IF(OR($I$42="",$I$42=$L$3),1,9E+99)),9E+99),IF(ISNUMBER(K21),K21*IF(ISNUMBER($K$43),$K$43,IF(OR($K$42="",$K$42=$L$3),1,9E+99)),9E+99),IF(ISNUMBER(M21),M21*IF(ISNUMBER($M$43),$M$43,IF(OR($M$42="",$M$42=$L$3),1,9E+99)),9E+99))&gt;=9E+99,"",MIN(IF(ISNUMBER(E21),E21*IF(ISNUMBER($E$43),$E$43,IF(OR($E$42="",$E$42=$L$3),1,9E+99)),9E+99),IF(ISNUMBER(G21),G21*IF(ISNUMBER($G$43),$G$43,IF(OR($G$42="",$G$42=$L$3),1,9E+99)),9E+99),IF(ISNUMBER(I21),I21*IF(ISNUMBER($I$43),$I$43,IF(OR($I$42="",$I$42=$L$3),1,9E+99)),9E+99),IF(ISNUMBER(K21),K21*IF(ISNUMBER($K$43),$K$43,IF(OR($K$42="",$K$42=$L$3),1,9E+99)),9E+99),IF(ISNUMBER(M21),M21*IF(ISNUMBER($M$43),$M$43,IF(OR($M$42="",$M$42=$L$3),1,9E+99)),9E+99))))</f>
        <v/>
      </c>
      <c r="P21" s="17">
        <f>IF(O21="","",IF(IF(ISNUMBER(E21),E21*IF(ISNUMBER($E$43),$E$43,IF(OR($E$42="",$E$42=$L$3),1,9E+99))=O21,FALSE),$E$6,IF(IF(ISNUMBER(G21),G21*IF(ISNUMBER($G$43),$G$43,IF(OR($G$42="",$G$42=$L$3),1,9E+99))=O21,FALSE),$G$6,IF(IF(ISNUMBER(I21),I21*IF(ISNUMBER($I$43),$I$43,IF(OR($I$42="",$I$42=$L$3),1,9E+99))=O21,FALSE),$I$6,IF(IF(ISNUMBER(K21),K21*IF(ISNUMBER($K$43),$K$43,IF(OR($K$42="",$K$42=$L$3),1,9E+99))=O21,FALSE),$K$6,$M$6)))))</f>
        <v/>
      </c>
    </row>
    <row r="22">
      <c r="A22" s="7" t="n">
        <v>15</v>
      </c>
      <c r="B22" s="14" t="n"/>
      <c r="C22" s="7" t="n"/>
      <c r="D22" s="3" t="n"/>
      <c r="E22" s="15" t="n"/>
      <c r="F22" s="16">
        <f>IF(AND(ISNUMBER(E22),ISNUMBER($D22)),E22*$D22,"")</f>
        <v/>
      </c>
      <c r="G22" s="15" t="n"/>
      <c r="H22" s="16">
        <f>IF(AND(ISNUMBER(G22),ISNUMBER($D22)),G22*$D22,"")</f>
        <v/>
      </c>
      <c r="I22" s="15" t="n"/>
      <c r="J22" s="16">
        <f>IF(AND(ISNUMBER(I22),ISNUMBER($D22)),I22*$D22,"")</f>
        <v/>
      </c>
      <c r="K22" s="15" t="n"/>
      <c r="L22" s="16">
        <f>IF(AND(ISNUMBER(K22),ISNUMBER($D22)),K22*$D22,"")</f>
        <v/>
      </c>
      <c r="M22" s="15" t="n"/>
      <c r="N22" s="16">
        <f>IF(AND(ISNUMBER(M22),ISNUMBER($D22)),M22*$D22,"")</f>
        <v/>
      </c>
      <c r="O22" s="16">
        <f>IF(COUNT(E22,G22,I22,K22,M22)=0,"",IF(MIN(IF(ISNUMBER(E22),E22*IF(ISNUMBER($E$43),$E$43,IF(OR($E$42="",$E$42=$L$3),1,9E+99)),9E+99),IF(ISNUMBER(G22),G22*IF(ISNUMBER($G$43),$G$43,IF(OR($G$42="",$G$42=$L$3),1,9E+99)),9E+99),IF(ISNUMBER(I22),I22*IF(ISNUMBER($I$43),$I$43,IF(OR($I$42="",$I$42=$L$3),1,9E+99)),9E+99),IF(ISNUMBER(K22),K22*IF(ISNUMBER($K$43),$K$43,IF(OR($K$42="",$K$42=$L$3),1,9E+99)),9E+99),IF(ISNUMBER(M22),M22*IF(ISNUMBER($M$43),$M$43,IF(OR($M$42="",$M$42=$L$3),1,9E+99)),9E+99))&gt;=9E+99,"",MIN(IF(ISNUMBER(E22),E22*IF(ISNUMBER($E$43),$E$43,IF(OR($E$42="",$E$42=$L$3),1,9E+99)),9E+99),IF(ISNUMBER(G22),G22*IF(ISNUMBER($G$43),$G$43,IF(OR($G$42="",$G$42=$L$3),1,9E+99)),9E+99),IF(ISNUMBER(I22),I22*IF(ISNUMBER($I$43),$I$43,IF(OR($I$42="",$I$42=$L$3),1,9E+99)),9E+99),IF(ISNUMBER(K22),K22*IF(ISNUMBER($K$43),$K$43,IF(OR($K$42="",$K$42=$L$3),1,9E+99)),9E+99),IF(ISNUMBER(M22),M22*IF(ISNUMBER($M$43),$M$43,IF(OR($M$42="",$M$42=$L$3),1,9E+99)),9E+99))))</f>
        <v/>
      </c>
      <c r="P22" s="17">
        <f>IF(O22="","",IF(IF(ISNUMBER(E22),E22*IF(ISNUMBER($E$43),$E$43,IF(OR($E$42="",$E$42=$L$3),1,9E+99))=O22,FALSE),$E$6,IF(IF(ISNUMBER(G22),G22*IF(ISNUMBER($G$43),$G$43,IF(OR($G$42="",$G$42=$L$3),1,9E+99))=O22,FALSE),$G$6,IF(IF(ISNUMBER(I22),I22*IF(ISNUMBER($I$43),$I$43,IF(OR($I$42="",$I$42=$L$3),1,9E+99))=O22,FALSE),$I$6,IF(IF(ISNUMBER(K22),K22*IF(ISNUMBER($K$43),$K$43,IF(OR($K$42="",$K$42=$L$3),1,9E+99))=O22,FALSE),$K$6,$M$6)))))</f>
        <v/>
      </c>
    </row>
    <row r="23">
      <c r="A23" s="7" t="n">
        <v>16</v>
      </c>
      <c r="B23" s="14" t="n"/>
      <c r="C23" s="7" t="n"/>
      <c r="D23" s="3" t="n"/>
      <c r="E23" s="15" t="n"/>
      <c r="F23" s="16">
        <f>IF(AND(ISNUMBER(E23),ISNUMBER($D23)),E23*$D23,"")</f>
        <v/>
      </c>
      <c r="G23" s="15" t="n"/>
      <c r="H23" s="16">
        <f>IF(AND(ISNUMBER(G23),ISNUMBER($D23)),G23*$D23,"")</f>
        <v/>
      </c>
      <c r="I23" s="15" t="n"/>
      <c r="J23" s="16">
        <f>IF(AND(ISNUMBER(I23),ISNUMBER($D23)),I23*$D23,"")</f>
        <v/>
      </c>
      <c r="K23" s="15" t="n"/>
      <c r="L23" s="16">
        <f>IF(AND(ISNUMBER(K23),ISNUMBER($D23)),K23*$D23,"")</f>
        <v/>
      </c>
      <c r="M23" s="15" t="n"/>
      <c r="N23" s="16">
        <f>IF(AND(ISNUMBER(M23),ISNUMBER($D23)),M23*$D23,"")</f>
        <v/>
      </c>
      <c r="O23" s="16">
        <f>IF(COUNT(E23,G23,I23,K23,M23)=0,"",IF(MIN(IF(ISNUMBER(E23),E23*IF(ISNUMBER($E$43),$E$43,IF(OR($E$42="",$E$42=$L$3),1,9E+99)),9E+99),IF(ISNUMBER(G23),G23*IF(ISNUMBER($G$43),$G$43,IF(OR($G$42="",$G$42=$L$3),1,9E+99)),9E+99),IF(ISNUMBER(I23),I23*IF(ISNUMBER($I$43),$I$43,IF(OR($I$42="",$I$42=$L$3),1,9E+99)),9E+99),IF(ISNUMBER(K23),K23*IF(ISNUMBER($K$43),$K$43,IF(OR($K$42="",$K$42=$L$3),1,9E+99)),9E+99),IF(ISNUMBER(M23),M23*IF(ISNUMBER($M$43),$M$43,IF(OR($M$42="",$M$42=$L$3),1,9E+99)),9E+99))&gt;=9E+99,"",MIN(IF(ISNUMBER(E23),E23*IF(ISNUMBER($E$43),$E$43,IF(OR($E$42="",$E$42=$L$3),1,9E+99)),9E+99),IF(ISNUMBER(G23),G23*IF(ISNUMBER($G$43),$G$43,IF(OR($G$42="",$G$42=$L$3),1,9E+99)),9E+99),IF(ISNUMBER(I23),I23*IF(ISNUMBER($I$43),$I$43,IF(OR($I$42="",$I$42=$L$3),1,9E+99)),9E+99),IF(ISNUMBER(K23),K23*IF(ISNUMBER($K$43),$K$43,IF(OR($K$42="",$K$42=$L$3),1,9E+99)),9E+99),IF(ISNUMBER(M23),M23*IF(ISNUMBER($M$43),$M$43,IF(OR($M$42="",$M$42=$L$3),1,9E+99)),9E+99))))</f>
        <v/>
      </c>
      <c r="P23" s="17">
        <f>IF(O23="","",IF(IF(ISNUMBER(E23),E23*IF(ISNUMBER($E$43),$E$43,IF(OR($E$42="",$E$42=$L$3),1,9E+99))=O23,FALSE),$E$6,IF(IF(ISNUMBER(G23),G23*IF(ISNUMBER($G$43),$G$43,IF(OR($G$42="",$G$42=$L$3),1,9E+99))=O23,FALSE),$G$6,IF(IF(ISNUMBER(I23),I23*IF(ISNUMBER($I$43),$I$43,IF(OR($I$42="",$I$42=$L$3),1,9E+99))=O23,FALSE),$I$6,IF(IF(ISNUMBER(K23),K23*IF(ISNUMBER($K$43),$K$43,IF(OR($K$42="",$K$42=$L$3),1,9E+99))=O23,FALSE),$K$6,$M$6)))))</f>
        <v/>
      </c>
    </row>
    <row r="24">
      <c r="A24" s="7" t="n">
        <v>17</v>
      </c>
      <c r="B24" s="14" t="n"/>
      <c r="C24" s="7" t="n"/>
      <c r="D24" s="3" t="n"/>
      <c r="E24" s="15" t="n"/>
      <c r="F24" s="16">
        <f>IF(AND(ISNUMBER(E24),ISNUMBER($D24)),E24*$D24,"")</f>
        <v/>
      </c>
      <c r="G24" s="15" t="n"/>
      <c r="H24" s="16">
        <f>IF(AND(ISNUMBER(G24),ISNUMBER($D24)),G24*$D24,"")</f>
        <v/>
      </c>
      <c r="I24" s="15" t="n"/>
      <c r="J24" s="16">
        <f>IF(AND(ISNUMBER(I24),ISNUMBER($D24)),I24*$D24,"")</f>
        <v/>
      </c>
      <c r="K24" s="15" t="n"/>
      <c r="L24" s="16">
        <f>IF(AND(ISNUMBER(K24),ISNUMBER($D24)),K24*$D24,"")</f>
        <v/>
      </c>
      <c r="M24" s="15" t="n"/>
      <c r="N24" s="16">
        <f>IF(AND(ISNUMBER(M24),ISNUMBER($D24)),M24*$D24,"")</f>
        <v/>
      </c>
      <c r="O24" s="16">
        <f>IF(COUNT(E24,G24,I24,K24,M24)=0,"",IF(MIN(IF(ISNUMBER(E24),E24*IF(ISNUMBER($E$43),$E$43,IF(OR($E$42="",$E$42=$L$3),1,9E+99)),9E+99),IF(ISNUMBER(G24),G24*IF(ISNUMBER($G$43),$G$43,IF(OR($G$42="",$G$42=$L$3),1,9E+99)),9E+99),IF(ISNUMBER(I24),I24*IF(ISNUMBER($I$43),$I$43,IF(OR($I$42="",$I$42=$L$3),1,9E+99)),9E+99),IF(ISNUMBER(K24),K24*IF(ISNUMBER($K$43),$K$43,IF(OR($K$42="",$K$42=$L$3),1,9E+99)),9E+99),IF(ISNUMBER(M24),M24*IF(ISNUMBER($M$43),$M$43,IF(OR($M$42="",$M$42=$L$3),1,9E+99)),9E+99))&gt;=9E+99,"",MIN(IF(ISNUMBER(E24),E24*IF(ISNUMBER($E$43),$E$43,IF(OR($E$42="",$E$42=$L$3),1,9E+99)),9E+99),IF(ISNUMBER(G24),G24*IF(ISNUMBER($G$43),$G$43,IF(OR($G$42="",$G$42=$L$3),1,9E+99)),9E+99),IF(ISNUMBER(I24),I24*IF(ISNUMBER($I$43),$I$43,IF(OR($I$42="",$I$42=$L$3),1,9E+99)),9E+99),IF(ISNUMBER(K24),K24*IF(ISNUMBER($K$43),$K$43,IF(OR($K$42="",$K$42=$L$3),1,9E+99)),9E+99),IF(ISNUMBER(M24),M24*IF(ISNUMBER($M$43),$M$43,IF(OR($M$42="",$M$42=$L$3),1,9E+99)),9E+99))))</f>
        <v/>
      </c>
      <c r="P24" s="17">
        <f>IF(O24="","",IF(IF(ISNUMBER(E24),E24*IF(ISNUMBER($E$43),$E$43,IF(OR($E$42="",$E$42=$L$3),1,9E+99))=O24,FALSE),$E$6,IF(IF(ISNUMBER(G24),G24*IF(ISNUMBER($G$43),$G$43,IF(OR($G$42="",$G$42=$L$3),1,9E+99))=O24,FALSE),$G$6,IF(IF(ISNUMBER(I24),I24*IF(ISNUMBER($I$43),$I$43,IF(OR($I$42="",$I$42=$L$3),1,9E+99))=O24,FALSE),$I$6,IF(IF(ISNUMBER(K24),K24*IF(ISNUMBER($K$43),$K$43,IF(OR($K$42="",$K$42=$L$3),1,9E+99))=O24,FALSE),$K$6,$M$6)))))</f>
        <v/>
      </c>
    </row>
    <row r="25">
      <c r="A25" s="7" t="n">
        <v>18</v>
      </c>
      <c r="B25" s="14" t="n"/>
      <c r="C25" s="7" t="n"/>
      <c r="D25" s="3" t="n"/>
      <c r="E25" s="15" t="n"/>
      <c r="F25" s="16">
        <f>IF(AND(ISNUMBER(E25),ISNUMBER($D25)),E25*$D25,"")</f>
        <v/>
      </c>
      <c r="G25" s="15" t="n"/>
      <c r="H25" s="16">
        <f>IF(AND(ISNUMBER(G25),ISNUMBER($D25)),G25*$D25,"")</f>
        <v/>
      </c>
      <c r="I25" s="15" t="n"/>
      <c r="J25" s="16">
        <f>IF(AND(ISNUMBER(I25),ISNUMBER($D25)),I25*$D25,"")</f>
        <v/>
      </c>
      <c r="K25" s="15" t="n"/>
      <c r="L25" s="16">
        <f>IF(AND(ISNUMBER(K25),ISNUMBER($D25)),K25*$D25,"")</f>
        <v/>
      </c>
      <c r="M25" s="15" t="n"/>
      <c r="N25" s="16">
        <f>IF(AND(ISNUMBER(M25),ISNUMBER($D25)),M25*$D25,"")</f>
        <v/>
      </c>
      <c r="O25" s="16">
        <f>IF(COUNT(E25,G25,I25,K25,M25)=0,"",IF(MIN(IF(ISNUMBER(E25),E25*IF(ISNUMBER($E$43),$E$43,IF(OR($E$42="",$E$42=$L$3),1,9E+99)),9E+99),IF(ISNUMBER(G25),G25*IF(ISNUMBER($G$43),$G$43,IF(OR($G$42="",$G$42=$L$3),1,9E+99)),9E+99),IF(ISNUMBER(I25),I25*IF(ISNUMBER($I$43),$I$43,IF(OR($I$42="",$I$42=$L$3),1,9E+99)),9E+99),IF(ISNUMBER(K25),K25*IF(ISNUMBER($K$43),$K$43,IF(OR($K$42="",$K$42=$L$3),1,9E+99)),9E+99),IF(ISNUMBER(M25),M25*IF(ISNUMBER($M$43),$M$43,IF(OR($M$42="",$M$42=$L$3),1,9E+99)),9E+99))&gt;=9E+99,"",MIN(IF(ISNUMBER(E25),E25*IF(ISNUMBER($E$43),$E$43,IF(OR($E$42="",$E$42=$L$3),1,9E+99)),9E+99),IF(ISNUMBER(G25),G25*IF(ISNUMBER($G$43),$G$43,IF(OR($G$42="",$G$42=$L$3),1,9E+99)),9E+99),IF(ISNUMBER(I25),I25*IF(ISNUMBER($I$43),$I$43,IF(OR($I$42="",$I$42=$L$3),1,9E+99)),9E+99),IF(ISNUMBER(K25),K25*IF(ISNUMBER($K$43),$K$43,IF(OR($K$42="",$K$42=$L$3),1,9E+99)),9E+99),IF(ISNUMBER(M25),M25*IF(ISNUMBER($M$43),$M$43,IF(OR($M$42="",$M$42=$L$3),1,9E+99)),9E+99))))</f>
        <v/>
      </c>
      <c r="P25" s="17">
        <f>IF(O25="","",IF(IF(ISNUMBER(E25),E25*IF(ISNUMBER($E$43),$E$43,IF(OR($E$42="",$E$42=$L$3),1,9E+99))=O25,FALSE),$E$6,IF(IF(ISNUMBER(G25),G25*IF(ISNUMBER($G$43),$G$43,IF(OR($G$42="",$G$42=$L$3),1,9E+99))=O25,FALSE),$G$6,IF(IF(ISNUMBER(I25),I25*IF(ISNUMBER($I$43),$I$43,IF(OR($I$42="",$I$42=$L$3),1,9E+99))=O25,FALSE),$I$6,IF(IF(ISNUMBER(K25),K25*IF(ISNUMBER($K$43),$K$43,IF(OR($K$42="",$K$42=$L$3),1,9E+99))=O25,FALSE),$K$6,$M$6)))))</f>
        <v/>
      </c>
    </row>
    <row r="26">
      <c r="A26" s="7" t="n">
        <v>19</v>
      </c>
      <c r="B26" s="14" t="n"/>
      <c r="C26" s="7" t="n"/>
      <c r="D26" s="3" t="n"/>
      <c r="E26" s="15" t="n"/>
      <c r="F26" s="16">
        <f>IF(AND(ISNUMBER(E26),ISNUMBER($D26)),E26*$D26,"")</f>
        <v/>
      </c>
      <c r="G26" s="15" t="n"/>
      <c r="H26" s="16">
        <f>IF(AND(ISNUMBER(G26),ISNUMBER($D26)),G26*$D26,"")</f>
        <v/>
      </c>
      <c r="I26" s="15" t="n"/>
      <c r="J26" s="16">
        <f>IF(AND(ISNUMBER(I26),ISNUMBER($D26)),I26*$D26,"")</f>
        <v/>
      </c>
      <c r="K26" s="15" t="n"/>
      <c r="L26" s="16">
        <f>IF(AND(ISNUMBER(K26),ISNUMBER($D26)),K26*$D26,"")</f>
        <v/>
      </c>
      <c r="M26" s="15" t="n"/>
      <c r="N26" s="16">
        <f>IF(AND(ISNUMBER(M26),ISNUMBER($D26)),M26*$D26,"")</f>
        <v/>
      </c>
      <c r="O26" s="16">
        <f>IF(COUNT(E26,G26,I26,K26,M26)=0,"",IF(MIN(IF(ISNUMBER(E26),E26*IF(ISNUMBER($E$43),$E$43,IF(OR($E$42="",$E$42=$L$3),1,9E+99)),9E+99),IF(ISNUMBER(G26),G26*IF(ISNUMBER($G$43),$G$43,IF(OR($G$42="",$G$42=$L$3),1,9E+99)),9E+99),IF(ISNUMBER(I26),I26*IF(ISNUMBER($I$43),$I$43,IF(OR($I$42="",$I$42=$L$3),1,9E+99)),9E+99),IF(ISNUMBER(K26),K26*IF(ISNUMBER($K$43),$K$43,IF(OR($K$42="",$K$42=$L$3),1,9E+99)),9E+99),IF(ISNUMBER(M26),M26*IF(ISNUMBER($M$43),$M$43,IF(OR($M$42="",$M$42=$L$3),1,9E+99)),9E+99))&gt;=9E+99,"",MIN(IF(ISNUMBER(E26),E26*IF(ISNUMBER($E$43),$E$43,IF(OR($E$42="",$E$42=$L$3),1,9E+99)),9E+99),IF(ISNUMBER(G26),G26*IF(ISNUMBER($G$43),$G$43,IF(OR($G$42="",$G$42=$L$3),1,9E+99)),9E+99),IF(ISNUMBER(I26),I26*IF(ISNUMBER($I$43),$I$43,IF(OR($I$42="",$I$42=$L$3),1,9E+99)),9E+99),IF(ISNUMBER(K26),K26*IF(ISNUMBER($K$43),$K$43,IF(OR($K$42="",$K$42=$L$3),1,9E+99)),9E+99),IF(ISNUMBER(M26),M26*IF(ISNUMBER($M$43),$M$43,IF(OR($M$42="",$M$42=$L$3),1,9E+99)),9E+99))))</f>
        <v/>
      </c>
      <c r="P26" s="17">
        <f>IF(O26="","",IF(IF(ISNUMBER(E26),E26*IF(ISNUMBER($E$43),$E$43,IF(OR($E$42="",$E$42=$L$3),1,9E+99))=O26,FALSE),$E$6,IF(IF(ISNUMBER(G26),G26*IF(ISNUMBER($G$43),$G$43,IF(OR($G$42="",$G$42=$L$3),1,9E+99))=O26,FALSE),$G$6,IF(IF(ISNUMBER(I26),I26*IF(ISNUMBER($I$43),$I$43,IF(OR($I$42="",$I$42=$L$3),1,9E+99))=O26,FALSE),$I$6,IF(IF(ISNUMBER(K26),K26*IF(ISNUMBER($K$43),$K$43,IF(OR($K$42="",$K$42=$L$3),1,9E+99))=O26,FALSE),$K$6,$M$6)))))</f>
        <v/>
      </c>
    </row>
    <row r="27">
      <c r="A27" s="7" t="n">
        <v>20</v>
      </c>
      <c r="B27" s="14" t="n"/>
      <c r="C27" s="7" t="n"/>
      <c r="D27" s="3" t="n"/>
      <c r="E27" s="15" t="n"/>
      <c r="F27" s="16">
        <f>IF(AND(ISNUMBER(E27),ISNUMBER($D27)),E27*$D27,"")</f>
        <v/>
      </c>
      <c r="G27" s="15" t="n"/>
      <c r="H27" s="16">
        <f>IF(AND(ISNUMBER(G27),ISNUMBER($D27)),G27*$D27,"")</f>
        <v/>
      </c>
      <c r="I27" s="15" t="n"/>
      <c r="J27" s="16">
        <f>IF(AND(ISNUMBER(I27),ISNUMBER($D27)),I27*$D27,"")</f>
        <v/>
      </c>
      <c r="K27" s="15" t="n"/>
      <c r="L27" s="16">
        <f>IF(AND(ISNUMBER(K27),ISNUMBER($D27)),K27*$D27,"")</f>
        <v/>
      </c>
      <c r="M27" s="15" t="n"/>
      <c r="N27" s="16">
        <f>IF(AND(ISNUMBER(M27),ISNUMBER($D27)),M27*$D27,"")</f>
        <v/>
      </c>
      <c r="O27" s="16">
        <f>IF(COUNT(E27,G27,I27,K27,M27)=0,"",IF(MIN(IF(ISNUMBER(E27),E27*IF(ISNUMBER($E$43),$E$43,IF(OR($E$42="",$E$42=$L$3),1,9E+99)),9E+99),IF(ISNUMBER(G27),G27*IF(ISNUMBER($G$43),$G$43,IF(OR($G$42="",$G$42=$L$3),1,9E+99)),9E+99),IF(ISNUMBER(I27),I27*IF(ISNUMBER($I$43),$I$43,IF(OR($I$42="",$I$42=$L$3),1,9E+99)),9E+99),IF(ISNUMBER(K27),K27*IF(ISNUMBER($K$43),$K$43,IF(OR($K$42="",$K$42=$L$3),1,9E+99)),9E+99),IF(ISNUMBER(M27),M27*IF(ISNUMBER($M$43),$M$43,IF(OR($M$42="",$M$42=$L$3),1,9E+99)),9E+99))&gt;=9E+99,"",MIN(IF(ISNUMBER(E27),E27*IF(ISNUMBER($E$43),$E$43,IF(OR($E$42="",$E$42=$L$3),1,9E+99)),9E+99),IF(ISNUMBER(G27),G27*IF(ISNUMBER($G$43),$G$43,IF(OR($G$42="",$G$42=$L$3),1,9E+99)),9E+99),IF(ISNUMBER(I27),I27*IF(ISNUMBER($I$43),$I$43,IF(OR($I$42="",$I$42=$L$3),1,9E+99)),9E+99),IF(ISNUMBER(K27),K27*IF(ISNUMBER($K$43),$K$43,IF(OR($K$42="",$K$42=$L$3),1,9E+99)),9E+99),IF(ISNUMBER(M27),M27*IF(ISNUMBER($M$43),$M$43,IF(OR($M$42="",$M$42=$L$3),1,9E+99)),9E+99))))</f>
        <v/>
      </c>
      <c r="P27" s="17">
        <f>IF(O27="","",IF(IF(ISNUMBER(E27),E27*IF(ISNUMBER($E$43),$E$43,IF(OR($E$42="",$E$42=$L$3),1,9E+99))=O27,FALSE),$E$6,IF(IF(ISNUMBER(G27),G27*IF(ISNUMBER($G$43),$G$43,IF(OR($G$42="",$G$42=$L$3),1,9E+99))=O27,FALSE),$G$6,IF(IF(ISNUMBER(I27),I27*IF(ISNUMBER($I$43),$I$43,IF(OR($I$42="",$I$42=$L$3),1,9E+99))=O27,FALSE),$I$6,IF(IF(ISNUMBER(K27),K27*IF(ISNUMBER($K$43),$K$43,IF(OR($K$42="",$K$42=$L$3),1,9E+99))=O27,FALSE),$K$6,$M$6)))))</f>
        <v/>
      </c>
    </row>
    <row r="28">
      <c r="A28" s="7" t="n">
        <v>21</v>
      </c>
      <c r="B28" s="14" t="n"/>
      <c r="C28" s="7" t="n"/>
      <c r="D28" s="3" t="n"/>
      <c r="E28" s="15" t="n"/>
      <c r="F28" s="16">
        <f>IF(AND(ISNUMBER(E28),ISNUMBER($D28)),E28*$D28,"")</f>
        <v/>
      </c>
      <c r="G28" s="15" t="n"/>
      <c r="H28" s="16">
        <f>IF(AND(ISNUMBER(G28),ISNUMBER($D28)),G28*$D28,"")</f>
        <v/>
      </c>
      <c r="I28" s="15" t="n"/>
      <c r="J28" s="16">
        <f>IF(AND(ISNUMBER(I28),ISNUMBER($D28)),I28*$D28,"")</f>
        <v/>
      </c>
      <c r="K28" s="15" t="n"/>
      <c r="L28" s="16">
        <f>IF(AND(ISNUMBER(K28),ISNUMBER($D28)),K28*$D28,"")</f>
        <v/>
      </c>
      <c r="M28" s="15" t="n"/>
      <c r="N28" s="16">
        <f>IF(AND(ISNUMBER(M28),ISNUMBER($D28)),M28*$D28,"")</f>
        <v/>
      </c>
      <c r="O28" s="16">
        <f>IF(COUNT(E28,G28,I28,K28,M28)=0,"",IF(MIN(IF(ISNUMBER(E28),E28*IF(ISNUMBER($E$43),$E$43,IF(OR($E$42="",$E$42=$L$3),1,9E+99)),9E+99),IF(ISNUMBER(G28),G28*IF(ISNUMBER($G$43),$G$43,IF(OR($G$42="",$G$42=$L$3),1,9E+99)),9E+99),IF(ISNUMBER(I28),I28*IF(ISNUMBER($I$43),$I$43,IF(OR($I$42="",$I$42=$L$3),1,9E+99)),9E+99),IF(ISNUMBER(K28),K28*IF(ISNUMBER($K$43),$K$43,IF(OR($K$42="",$K$42=$L$3),1,9E+99)),9E+99),IF(ISNUMBER(M28),M28*IF(ISNUMBER($M$43),$M$43,IF(OR($M$42="",$M$42=$L$3),1,9E+99)),9E+99))&gt;=9E+99,"",MIN(IF(ISNUMBER(E28),E28*IF(ISNUMBER($E$43),$E$43,IF(OR($E$42="",$E$42=$L$3),1,9E+99)),9E+99),IF(ISNUMBER(G28),G28*IF(ISNUMBER($G$43),$G$43,IF(OR($G$42="",$G$42=$L$3),1,9E+99)),9E+99),IF(ISNUMBER(I28),I28*IF(ISNUMBER($I$43),$I$43,IF(OR($I$42="",$I$42=$L$3),1,9E+99)),9E+99),IF(ISNUMBER(K28),K28*IF(ISNUMBER($K$43),$K$43,IF(OR($K$42="",$K$42=$L$3),1,9E+99)),9E+99),IF(ISNUMBER(M28),M28*IF(ISNUMBER($M$43),$M$43,IF(OR($M$42="",$M$42=$L$3),1,9E+99)),9E+99))))</f>
        <v/>
      </c>
      <c r="P28" s="17">
        <f>IF(O28="","",IF(IF(ISNUMBER(E28),E28*IF(ISNUMBER($E$43),$E$43,IF(OR($E$42="",$E$42=$L$3),1,9E+99))=O28,FALSE),$E$6,IF(IF(ISNUMBER(G28),G28*IF(ISNUMBER($G$43),$G$43,IF(OR($G$42="",$G$42=$L$3),1,9E+99))=O28,FALSE),$G$6,IF(IF(ISNUMBER(I28),I28*IF(ISNUMBER($I$43),$I$43,IF(OR($I$42="",$I$42=$L$3),1,9E+99))=O28,FALSE),$I$6,IF(IF(ISNUMBER(K28),K28*IF(ISNUMBER($K$43),$K$43,IF(OR($K$42="",$K$42=$L$3),1,9E+99))=O28,FALSE),$K$6,$M$6)))))</f>
        <v/>
      </c>
    </row>
    <row r="29">
      <c r="A29" s="7" t="n">
        <v>22</v>
      </c>
      <c r="B29" s="14" t="n"/>
      <c r="C29" s="7" t="n"/>
      <c r="D29" s="3" t="n"/>
      <c r="E29" s="15" t="n"/>
      <c r="F29" s="16">
        <f>IF(AND(ISNUMBER(E29),ISNUMBER($D29)),E29*$D29,"")</f>
        <v/>
      </c>
      <c r="G29" s="15" t="n"/>
      <c r="H29" s="16">
        <f>IF(AND(ISNUMBER(G29),ISNUMBER($D29)),G29*$D29,"")</f>
        <v/>
      </c>
      <c r="I29" s="15" t="n"/>
      <c r="J29" s="16">
        <f>IF(AND(ISNUMBER(I29),ISNUMBER($D29)),I29*$D29,"")</f>
        <v/>
      </c>
      <c r="K29" s="15" t="n"/>
      <c r="L29" s="16">
        <f>IF(AND(ISNUMBER(K29),ISNUMBER($D29)),K29*$D29,"")</f>
        <v/>
      </c>
      <c r="M29" s="15" t="n"/>
      <c r="N29" s="16">
        <f>IF(AND(ISNUMBER(M29),ISNUMBER($D29)),M29*$D29,"")</f>
        <v/>
      </c>
      <c r="O29" s="16">
        <f>IF(COUNT(E29,G29,I29,K29,M29)=0,"",IF(MIN(IF(ISNUMBER(E29),E29*IF(ISNUMBER($E$43),$E$43,IF(OR($E$42="",$E$42=$L$3),1,9E+99)),9E+99),IF(ISNUMBER(G29),G29*IF(ISNUMBER($G$43),$G$43,IF(OR($G$42="",$G$42=$L$3),1,9E+99)),9E+99),IF(ISNUMBER(I29),I29*IF(ISNUMBER($I$43),$I$43,IF(OR($I$42="",$I$42=$L$3),1,9E+99)),9E+99),IF(ISNUMBER(K29),K29*IF(ISNUMBER($K$43),$K$43,IF(OR($K$42="",$K$42=$L$3),1,9E+99)),9E+99),IF(ISNUMBER(M29),M29*IF(ISNUMBER($M$43),$M$43,IF(OR($M$42="",$M$42=$L$3),1,9E+99)),9E+99))&gt;=9E+99,"",MIN(IF(ISNUMBER(E29),E29*IF(ISNUMBER($E$43),$E$43,IF(OR($E$42="",$E$42=$L$3),1,9E+99)),9E+99),IF(ISNUMBER(G29),G29*IF(ISNUMBER($G$43),$G$43,IF(OR($G$42="",$G$42=$L$3),1,9E+99)),9E+99),IF(ISNUMBER(I29),I29*IF(ISNUMBER($I$43),$I$43,IF(OR($I$42="",$I$42=$L$3),1,9E+99)),9E+99),IF(ISNUMBER(K29),K29*IF(ISNUMBER($K$43),$K$43,IF(OR($K$42="",$K$42=$L$3),1,9E+99)),9E+99),IF(ISNUMBER(M29),M29*IF(ISNUMBER($M$43),$M$43,IF(OR($M$42="",$M$42=$L$3),1,9E+99)),9E+99))))</f>
        <v/>
      </c>
      <c r="P29" s="17">
        <f>IF(O29="","",IF(IF(ISNUMBER(E29),E29*IF(ISNUMBER($E$43),$E$43,IF(OR($E$42="",$E$42=$L$3),1,9E+99))=O29,FALSE),$E$6,IF(IF(ISNUMBER(G29),G29*IF(ISNUMBER($G$43),$G$43,IF(OR($G$42="",$G$42=$L$3),1,9E+99))=O29,FALSE),$G$6,IF(IF(ISNUMBER(I29),I29*IF(ISNUMBER($I$43),$I$43,IF(OR($I$42="",$I$42=$L$3),1,9E+99))=O29,FALSE),$I$6,IF(IF(ISNUMBER(K29),K29*IF(ISNUMBER($K$43),$K$43,IF(OR($K$42="",$K$42=$L$3),1,9E+99))=O29,FALSE),$K$6,$M$6)))))</f>
        <v/>
      </c>
    </row>
    <row r="30">
      <c r="A30" s="7" t="n">
        <v>23</v>
      </c>
      <c r="B30" s="14" t="n"/>
      <c r="C30" s="7" t="n"/>
      <c r="D30" s="3" t="n"/>
      <c r="E30" s="15" t="n"/>
      <c r="F30" s="16">
        <f>IF(AND(ISNUMBER(E30),ISNUMBER($D30)),E30*$D30,"")</f>
        <v/>
      </c>
      <c r="G30" s="15" t="n"/>
      <c r="H30" s="16">
        <f>IF(AND(ISNUMBER(G30),ISNUMBER($D30)),G30*$D30,"")</f>
        <v/>
      </c>
      <c r="I30" s="15" t="n"/>
      <c r="J30" s="16">
        <f>IF(AND(ISNUMBER(I30),ISNUMBER($D30)),I30*$D30,"")</f>
        <v/>
      </c>
      <c r="K30" s="15" t="n"/>
      <c r="L30" s="16">
        <f>IF(AND(ISNUMBER(K30),ISNUMBER($D30)),K30*$D30,"")</f>
        <v/>
      </c>
      <c r="M30" s="15" t="n"/>
      <c r="N30" s="16">
        <f>IF(AND(ISNUMBER(M30),ISNUMBER($D30)),M30*$D30,"")</f>
        <v/>
      </c>
      <c r="O30" s="16">
        <f>IF(COUNT(E30,G30,I30,K30,M30)=0,"",IF(MIN(IF(ISNUMBER(E30),E30*IF(ISNUMBER($E$43),$E$43,IF(OR($E$42="",$E$42=$L$3),1,9E+99)),9E+99),IF(ISNUMBER(G30),G30*IF(ISNUMBER($G$43),$G$43,IF(OR($G$42="",$G$42=$L$3),1,9E+99)),9E+99),IF(ISNUMBER(I30),I30*IF(ISNUMBER($I$43),$I$43,IF(OR($I$42="",$I$42=$L$3),1,9E+99)),9E+99),IF(ISNUMBER(K30),K30*IF(ISNUMBER($K$43),$K$43,IF(OR($K$42="",$K$42=$L$3),1,9E+99)),9E+99),IF(ISNUMBER(M30),M30*IF(ISNUMBER($M$43),$M$43,IF(OR($M$42="",$M$42=$L$3),1,9E+99)),9E+99))&gt;=9E+99,"",MIN(IF(ISNUMBER(E30),E30*IF(ISNUMBER($E$43),$E$43,IF(OR($E$42="",$E$42=$L$3),1,9E+99)),9E+99),IF(ISNUMBER(G30),G30*IF(ISNUMBER($G$43),$G$43,IF(OR($G$42="",$G$42=$L$3),1,9E+99)),9E+99),IF(ISNUMBER(I30),I30*IF(ISNUMBER($I$43),$I$43,IF(OR($I$42="",$I$42=$L$3),1,9E+99)),9E+99),IF(ISNUMBER(K30),K30*IF(ISNUMBER($K$43),$K$43,IF(OR($K$42="",$K$42=$L$3),1,9E+99)),9E+99),IF(ISNUMBER(M30),M30*IF(ISNUMBER($M$43),$M$43,IF(OR($M$42="",$M$42=$L$3),1,9E+99)),9E+99))))</f>
        <v/>
      </c>
      <c r="P30" s="17">
        <f>IF(O30="","",IF(IF(ISNUMBER(E30),E30*IF(ISNUMBER($E$43),$E$43,IF(OR($E$42="",$E$42=$L$3),1,9E+99))=O30,FALSE),$E$6,IF(IF(ISNUMBER(G30),G30*IF(ISNUMBER($G$43),$G$43,IF(OR($G$42="",$G$42=$L$3),1,9E+99))=O30,FALSE),$G$6,IF(IF(ISNUMBER(I30),I30*IF(ISNUMBER($I$43),$I$43,IF(OR($I$42="",$I$42=$L$3),1,9E+99))=O30,FALSE),$I$6,IF(IF(ISNUMBER(K30),K30*IF(ISNUMBER($K$43),$K$43,IF(OR($K$42="",$K$42=$L$3),1,9E+99))=O30,FALSE),$K$6,$M$6)))))</f>
        <v/>
      </c>
    </row>
    <row r="31">
      <c r="A31" s="7" t="n">
        <v>24</v>
      </c>
      <c r="B31" s="14" t="n"/>
      <c r="C31" s="7" t="n"/>
      <c r="D31" s="3" t="n"/>
      <c r="E31" s="15" t="n"/>
      <c r="F31" s="16">
        <f>IF(AND(ISNUMBER(E31),ISNUMBER($D31)),E31*$D31,"")</f>
        <v/>
      </c>
      <c r="G31" s="15" t="n"/>
      <c r="H31" s="16">
        <f>IF(AND(ISNUMBER(G31),ISNUMBER($D31)),G31*$D31,"")</f>
        <v/>
      </c>
      <c r="I31" s="15" t="n"/>
      <c r="J31" s="16">
        <f>IF(AND(ISNUMBER(I31),ISNUMBER($D31)),I31*$D31,"")</f>
        <v/>
      </c>
      <c r="K31" s="15" t="n"/>
      <c r="L31" s="16">
        <f>IF(AND(ISNUMBER(K31),ISNUMBER($D31)),K31*$D31,"")</f>
        <v/>
      </c>
      <c r="M31" s="15" t="n"/>
      <c r="N31" s="16">
        <f>IF(AND(ISNUMBER(M31),ISNUMBER($D31)),M31*$D31,"")</f>
        <v/>
      </c>
      <c r="O31" s="16">
        <f>IF(COUNT(E31,G31,I31,K31,M31)=0,"",IF(MIN(IF(ISNUMBER(E31),E31*IF(ISNUMBER($E$43),$E$43,IF(OR($E$42="",$E$42=$L$3),1,9E+99)),9E+99),IF(ISNUMBER(G31),G31*IF(ISNUMBER($G$43),$G$43,IF(OR($G$42="",$G$42=$L$3),1,9E+99)),9E+99),IF(ISNUMBER(I31),I31*IF(ISNUMBER($I$43),$I$43,IF(OR($I$42="",$I$42=$L$3),1,9E+99)),9E+99),IF(ISNUMBER(K31),K31*IF(ISNUMBER($K$43),$K$43,IF(OR($K$42="",$K$42=$L$3),1,9E+99)),9E+99),IF(ISNUMBER(M31),M31*IF(ISNUMBER($M$43),$M$43,IF(OR($M$42="",$M$42=$L$3),1,9E+99)),9E+99))&gt;=9E+99,"",MIN(IF(ISNUMBER(E31),E31*IF(ISNUMBER($E$43),$E$43,IF(OR($E$42="",$E$42=$L$3),1,9E+99)),9E+99),IF(ISNUMBER(G31),G31*IF(ISNUMBER($G$43),$G$43,IF(OR($G$42="",$G$42=$L$3),1,9E+99)),9E+99),IF(ISNUMBER(I31),I31*IF(ISNUMBER($I$43),$I$43,IF(OR($I$42="",$I$42=$L$3),1,9E+99)),9E+99),IF(ISNUMBER(K31),K31*IF(ISNUMBER($K$43),$K$43,IF(OR($K$42="",$K$42=$L$3),1,9E+99)),9E+99),IF(ISNUMBER(M31),M31*IF(ISNUMBER($M$43),$M$43,IF(OR($M$42="",$M$42=$L$3),1,9E+99)),9E+99))))</f>
        <v/>
      </c>
      <c r="P31" s="17">
        <f>IF(O31="","",IF(IF(ISNUMBER(E31),E31*IF(ISNUMBER($E$43),$E$43,IF(OR($E$42="",$E$42=$L$3),1,9E+99))=O31,FALSE),$E$6,IF(IF(ISNUMBER(G31),G31*IF(ISNUMBER($G$43),$G$43,IF(OR($G$42="",$G$42=$L$3),1,9E+99))=O31,FALSE),$G$6,IF(IF(ISNUMBER(I31),I31*IF(ISNUMBER($I$43),$I$43,IF(OR($I$42="",$I$42=$L$3),1,9E+99))=O31,FALSE),$I$6,IF(IF(ISNUMBER(K31),K31*IF(ISNUMBER($K$43),$K$43,IF(OR($K$42="",$K$42=$L$3),1,9E+99))=O31,FALSE),$K$6,$M$6)))))</f>
        <v/>
      </c>
    </row>
    <row r="32">
      <c r="A32" s="7" t="n">
        <v>25</v>
      </c>
      <c r="B32" s="14" t="n"/>
      <c r="C32" s="7" t="n"/>
      <c r="D32" s="3" t="n"/>
      <c r="E32" s="15" t="n"/>
      <c r="F32" s="16">
        <f>IF(AND(ISNUMBER(E32),ISNUMBER($D32)),E32*$D32,"")</f>
        <v/>
      </c>
      <c r="G32" s="15" t="n"/>
      <c r="H32" s="16">
        <f>IF(AND(ISNUMBER(G32),ISNUMBER($D32)),G32*$D32,"")</f>
        <v/>
      </c>
      <c r="I32" s="15" t="n"/>
      <c r="J32" s="16">
        <f>IF(AND(ISNUMBER(I32),ISNUMBER($D32)),I32*$D32,"")</f>
        <v/>
      </c>
      <c r="K32" s="15" t="n"/>
      <c r="L32" s="16">
        <f>IF(AND(ISNUMBER(K32),ISNUMBER($D32)),K32*$D32,"")</f>
        <v/>
      </c>
      <c r="M32" s="15" t="n"/>
      <c r="N32" s="16">
        <f>IF(AND(ISNUMBER(M32),ISNUMBER($D32)),M32*$D32,"")</f>
        <v/>
      </c>
      <c r="O32" s="16">
        <f>IF(COUNT(E32,G32,I32,K32,M32)=0,"",IF(MIN(IF(ISNUMBER(E32),E32*IF(ISNUMBER($E$43),$E$43,IF(OR($E$42="",$E$42=$L$3),1,9E+99)),9E+99),IF(ISNUMBER(G32),G32*IF(ISNUMBER($G$43),$G$43,IF(OR($G$42="",$G$42=$L$3),1,9E+99)),9E+99),IF(ISNUMBER(I32),I32*IF(ISNUMBER($I$43),$I$43,IF(OR($I$42="",$I$42=$L$3),1,9E+99)),9E+99),IF(ISNUMBER(K32),K32*IF(ISNUMBER($K$43),$K$43,IF(OR($K$42="",$K$42=$L$3),1,9E+99)),9E+99),IF(ISNUMBER(M32),M32*IF(ISNUMBER($M$43),$M$43,IF(OR($M$42="",$M$42=$L$3),1,9E+99)),9E+99))&gt;=9E+99,"",MIN(IF(ISNUMBER(E32),E32*IF(ISNUMBER($E$43),$E$43,IF(OR($E$42="",$E$42=$L$3),1,9E+99)),9E+99),IF(ISNUMBER(G32),G32*IF(ISNUMBER($G$43),$G$43,IF(OR($G$42="",$G$42=$L$3),1,9E+99)),9E+99),IF(ISNUMBER(I32),I32*IF(ISNUMBER($I$43),$I$43,IF(OR($I$42="",$I$42=$L$3),1,9E+99)),9E+99),IF(ISNUMBER(K32),K32*IF(ISNUMBER($K$43),$K$43,IF(OR($K$42="",$K$42=$L$3),1,9E+99)),9E+99),IF(ISNUMBER(M32),M32*IF(ISNUMBER($M$43),$M$43,IF(OR($M$42="",$M$42=$L$3),1,9E+99)),9E+99))))</f>
        <v/>
      </c>
      <c r="P32" s="17">
        <f>IF(O32="","",IF(IF(ISNUMBER(E32),E32*IF(ISNUMBER($E$43),$E$43,IF(OR($E$42="",$E$42=$L$3),1,9E+99))=O32,FALSE),$E$6,IF(IF(ISNUMBER(G32),G32*IF(ISNUMBER($G$43),$G$43,IF(OR($G$42="",$G$42=$L$3),1,9E+99))=O32,FALSE),$G$6,IF(IF(ISNUMBER(I32),I32*IF(ISNUMBER($I$43),$I$43,IF(OR($I$42="",$I$42=$L$3),1,9E+99))=O32,FALSE),$I$6,IF(IF(ISNUMBER(K32),K32*IF(ISNUMBER($K$43),$K$43,IF(OR($K$42="",$K$42=$L$3),1,9E+99))=O32,FALSE),$K$6,$M$6)))))</f>
        <v/>
      </c>
    </row>
    <row r="33">
      <c r="A33" s="18" t="inlineStr">
        <is>
          <t>Subtotal</t>
        </is>
      </c>
      <c r="B33" s="4" t="n"/>
      <c r="C33" s="4" t="n"/>
      <c r="D33" s="5" t="n"/>
      <c r="E33" s="16">
        <f>IF(COUNT(F8:F32)=0,"",SUM(F8:F32))</f>
        <v/>
      </c>
      <c r="F33" s="5" t="n"/>
      <c r="G33" s="16">
        <f>IF(COUNT(H8:H32)=0,"",SUM(H8:H32))</f>
        <v/>
      </c>
      <c r="H33" s="5" t="n"/>
      <c r="I33" s="16">
        <f>IF(COUNT(J8:J32)=0,"",SUM(J8:J32))</f>
        <v/>
      </c>
      <c r="J33" s="5" t="n"/>
      <c r="K33" s="16">
        <f>IF(COUNT(L8:L32)=0,"",SUM(L8:L32))</f>
        <v/>
      </c>
      <c r="L33" s="5" t="n"/>
      <c r="M33" s="16">
        <f>IF(COUNT(N8:N32)=0,"",SUM(N8:N32))</f>
        <v/>
      </c>
      <c r="N33" s="5" t="n"/>
    </row>
    <row r="34">
      <c r="A34" s="18" t="inlineStr">
        <is>
          <t>Items not quoted</t>
        </is>
      </c>
      <c r="B34" s="4" t="n"/>
      <c r="C34" s="4" t="n"/>
      <c r="D34" s="5" t="n"/>
      <c r="E34" s="19">
        <f>IF(E33="","",SUMPRODUCT(($B$8:$B$32&lt;&gt;"")*(ISNUMBER(F8:F32)=FALSE)))</f>
        <v/>
      </c>
      <c r="F34" s="5" t="n"/>
      <c r="G34" s="19">
        <f>IF(G33="","",SUMPRODUCT(($B$8:$B$32&lt;&gt;"")*(ISNUMBER(H8:H32)=FALSE)))</f>
        <v/>
      </c>
      <c r="H34" s="5" t="n"/>
      <c r="I34" s="19">
        <f>IF(I33="","",SUMPRODUCT(($B$8:$B$32&lt;&gt;"")*(ISNUMBER(J8:J32)=FALSE)))</f>
        <v/>
      </c>
      <c r="J34" s="5" t="n"/>
      <c r="K34" s="19">
        <f>IF(K33="","",SUMPRODUCT(($B$8:$B$32&lt;&gt;"")*(ISNUMBER(L8:L32)=FALSE)))</f>
        <v/>
      </c>
      <c r="L34" s="5" t="n"/>
      <c r="M34" s="19">
        <f>IF(M33="","",SUMPRODUCT(($B$8:$B$32&lt;&gt;"")*(ISNUMBER(N8:N32)=FALSE)))</f>
        <v/>
      </c>
      <c r="N34" s="5" t="n"/>
    </row>
    <row r="35">
      <c r="A35" s="18" t="inlineStr">
        <is>
          <t>Discount (amount, deducted)</t>
        </is>
      </c>
      <c r="B35" s="4" t="n"/>
      <c r="C35" s="4" t="n"/>
      <c r="D35" s="5" t="n"/>
      <c r="E35" s="15" t="n"/>
      <c r="F35" s="5" t="n"/>
      <c r="G35" s="15" t="n"/>
      <c r="H35" s="5" t="n"/>
      <c r="I35" s="15" t="n"/>
      <c r="J35" s="5" t="n"/>
      <c r="K35" s="15" t="n"/>
      <c r="L35" s="5" t="n"/>
      <c r="M35" s="15" t="n"/>
      <c r="N35" s="5" t="n"/>
    </row>
    <row r="36">
      <c r="A36" s="18" t="inlineStr">
        <is>
          <t>Delivery</t>
        </is>
      </c>
      <c r="B36" s="4" t="n"/>
      <c r="C36" s="4" t="n"/>
      <c r="D36" s="5" t="n"/>
      <c r="E36" s="15" t="n"/>
      <c r="F36" s="5" t="n"/>
      <c r="G36" s="15" t="n"/>
      <c r="H36" s="5" t="n"/>
      <c r="I36" s="15" t="n"/>
      <c r="J36" s="5" t="n"/>
      <c r="K36" s="15" t="n"/>
      <c r="L36" s="5" t="n"/>
      <c r="M36" s="15" t="n"/>
      <c r="N36" s="5" t="n"/>
    </row>
    <row r="37">
      <c r="A37" s="18" t="inlineStr">
        <is>
          <t>Other charges (installation, packing, testing)</t>
        </is>
      </c>
      <c r="B37" s="4" t="n"/>
      <c r="C37" s="4" t="n"/>
      <c r="D37" s="5" t="n"/>
      <c r="E37" s="15" t="n"/>
      <c r="F37" s="5" t="n"/>
      <c r="G37" s="15" t="n"/>
      <c r="H37" s="5" t="n"/>
      <c r="I37" s="15" t="n"/>
      <c r="J37" s="5" t="n"/>
      <c r="K37" s="15" t="n"/>
      <c r="L37" s="5" t="n"/>
      <c r="M37" s="15" t="n"/>
      <c r="N37" s="5" t="n"/>
    </row>
    <row r="38">
      <c r="A38" s="18" t="inlineStr">
        <is>
          <t>Total before VAT</t>
        </is>
      </c>
      <c r="B38" s="4" t="n"/>
      <c r="C38" s="4" t="n"/>
      <c r="D38" s="5" t="n"/>
      <c r="E38" s="20">
        <f>IF(E33="","",E33-ABS(N(E35))+N(E36)+N(E37))</f>
        <v/>
      </c>
      <c r="F38" s="5" t="n"/>
      <c r="G38" s="20">
        <f>IF(G33="","",G33-ABS(N(G35))+N(G36)+N(G37))</f>
        <v/>
      </c>
      <c r="H38" s="5" t="n"/>
      <c r="I38" s="20">
        <f>IF(I33="","",I33-ABS(N(I35))+N(I36)+N(I37))</f>
        <v/>
      </c>
      <c r="J38" s="5" t="n"/>
      <c r="K38" s="20">
        <f>IF(K33="","",K33-ABS(N(K35))+N(K36)+N(K37))</f>
        <v/>
      </c>
      <c r="L38" s="5" t="n"/>
      <c r="M38" s="20">
        <f>IF(M33="","",M33-ABS(N(M35))+N(M36)+N(M37))</f>
        <v/>
      </c>
      <c r="N38" s="5" t="n"/>
    </row>
    <row r="39">
      <c r="A39" s="18" t="inlineStr">
        <is>
          <t>VAT rate</t>
        </is>
      </c>
      <c r="B39" s="4" t="n"/>
      <c r="C39" s="4" t="n"/>
      <c r="D39" s="5" t="n"/>
      <c r="E39" s="21" t="n"/>
      <c r="F39" s="5" t="n"/>
      <c r="G39" s="21" t="n"/>
      <c r="H39" s="5" t="n"/>
      <c r="I39" s="21" t="n"/>
      <c r="J39" s="5" t="n"/>
      <c r="K39" s="21" t="n"/>
      <c r="L39" s="5" t="n"/>
      <c r="M39" s="21" t="n"/>
      <c r="N39" s="5" t="n"/>
    </row>
    <row r="40">
      <c r="A40" s="18" t="inlineStr">
        <is>
          <t>VAT amount</t>
        </is>
      </c>
      <c r="B40" s="4" t="n"/>
      <c r="C40" s="4" t="n"/>
      <c r="D40" s="5" t="n"/>
      <c r="E40" s="16">
        <f>IF(E38="","",E38*IF(ISNUMBER(E39),IF(E39&gt;1,E39/100,E39),0))</f>
        <v/>
      </c>
      <c r="F40" s="5" t="n"/>
      <c r="G40" s="16">
        <f>IF(G38="","",G38*IF(ISNUMBER(G39),IF(G39&gt;1,G39/100,G39),0))</f>
        <v/>
      </c>
      <c r="H40" s="5" t="n"/>
      <c r="I40" s="16">
        <f>IF(I38="","",I38*IF(ISNUMBER(I39),IF(I39&gt;1,I39/100,I39),0))</f>
        <v/>
      </c>
      <c r="J40" s="5" t="n"/>
      <c r="K40" s="16">
        <f>IF(K38="","",K38*IF(ISNUMBER(K39),IF(K39&gt;1,K39/100,K39),0))</f>
        <v/>
      </c>
      <c r="L40" s="5" t="n"/>
      <c r="M40" s="16">
        <f>IF(M38="","",M38*IF(ISNUMBER(M39),IF(M39&gt;1,M39/100,M39),0))</f>
        <v/>
      </c>
      <c r="N40" s="5" t="n"/>
    </row>
    <row r="41">
      <c r="A41" s="18" t="inlineStr">
        <is>
          <t>Total with VAT</t>
        </is>
      </c>
      <c r="B41" s="4" t="n"/>
      <c r="C41" s="4" t="n"/>
      <c r="D41" s="5" t="n"/>
      <c r="E41" s="20">
        <f>IF(E38="","",E38+E40)</f>
        <v/>
      </c>
      <c r="F41" s="5" t="n"/>
      <c r="G41" s="20">
        <f>IF(G38="","",G38+G40)</f>
        <v/>
      </c>
      <c r="H41" s="5" t="n"/>
      <c r="I41" s="20">
        <f>IF(I38="","",I38+I40)</f>
        <v/>
      </c>
      <c r="J41" s="5" t="n"/>
      <c r="K41" s="20">
        <f>IF(K38="","",K38+K40)</f>
        <v/>
      </c>
      <c r="L41" s="5" t="n"/>
      <c r="M41" s="20">
        <f>IF(M38="","",M38+M40)</f>
        <v/>
      </c>
      <c r="N41" s="5" t="n"/>
    </row>
    <row r="42">
      <c r="A42" s="18" t="inlineStr">
        <is>
          <t>Currency</t>
        </is>
      </c>
      <c r="B42" s="4" t="n"/>
      <c r="C42" s="4" t="n"/>
      <c r="D42" s="5" t="n"/>
      <c r="E42" s="7" t="n"/>
      <c r="F42" s="5" t="n"/>
      <c r="G42" s="7" t="n"/>
      <c r="H42" s="5" t="n"/>
      <c r="I42" s="7" t="n"/>
      <c r="J42" s="5" t="n"/>
      <c r="K42" s="7" t="n"/>
      <c r="L42" s="5" t="n"/>
      <c r="M42" s="7" t="n"/>
      <c r="N42" s="5" t="n"/>
    </row>
    <row r="43">
      <c r="A43" s="18">
        <f>"Exchange rate to "&amp;$L$3&amp;" (value of 1 unit of the quoted currency)"</f>
        <v/>
      </c>
      <c r="B43" s="4" t="n"/>
      <c r="C43" s="4" t="n"/>
      <c r="D43" s="5" t="n"/>
      <c r="E43" s="22" t="n"/>
      <c r="F43" s="5" t="n"/>
      <c r="G43" s="22" t="n"/>
      <c r="H43" s="5" t="n"/>
      <c r="I43" s="22" t="n"/>
      <c r="J43" s="5" t="n"/>
      <c r="K43" s="22" t="n"/>
      <c r="L43" s="5" t="n"/>
      <c r="M43" s="22" t="n"/>
      <c r="N43" s="5" t="n"/>
    </row>
    <row r="44">
      <c r="A44" s="18">
        <f>"Total in "&amp;$L$3</f>
        <v/>
      </c>
      <c r="B44" s="4" t="n"/>
      <c r="C44" s="4" t="n"/>
      <c r="D44" s="5" t="n"/>
      <c r="E44" s="20">
        <f>IF(E41="","",IF(ISNUMBER(E43),E41*E43,IF(OR(E42="",E42=$L$3),E41,"")))</f>
        <v/>
      </c>
      <c r="F44" s="5" t="n"/>
      <c r="G44" s="20">
        <f>IF(G41="","",IF(ISNUMBER(G43),G41*G43,IF(OR(G42="",G42=$L$3),G41,"")))</f>
        <v/>
      </c>
      <c r="H44" s="5" t="n"/>
      <c r="I44" s="20">
        <f>IF(I41="","",IF(ISNUMBER(I43),I41*I43,IF(OR(I42="",I42=$L$3),I41,"")))</f>
        <v/>
      </c>
      <c r="J44" s="5" t="n"/>
      <c r="K44" s="20">
        <f>IF(K41="","",IF(ISNUMBER(K43),K41*K43,IF(OR(K42="",K42=$L$3),K41,"")))</f>
        <v/>
      </c>
      <c r="L44" s="5" t="n"/>
      <c r="M44" s="20">
        <f>IF(M41="","",IF(ISNUMBER(M43),M41*M43,IF(OR(M42="",M42=$L$3),M41,"")))</f>
        <v/>
      </c>
      <c r="N44" s="5" t="n"/>
    </row>
    <row r="45">
      <c r="A45" s="18" t="inlineStr">
        <is>
          <t>Rank (L1 is the lowest total)</t>
        </is>
      </c>
      <c r="B45" s="4" t="n"/>
      <c r="C45" s="4" t="n"/>
      <c r="D45" s="5" t="n"/>
      <c r="E45" s="23">
        <f>IF(ISNUMBER(E44),"L"&amp;RANK(E44,$E$44:$N$44,1)&amp;IF(N(E34)&gt;0," (incomplete)",""),"")</f>
        <v/>
      </c>
      <c r="F45" s="5" t="n"/>
      <c r="G45" s="23">
        <f>IF(ISNUMBER(G44),"L"&amp;RANK(G44,$E$44:$N$44,1)&amp;IF(N(G34)&gt;0," (incomplete)",""),"")</f>
        <v/>
      </c>
      <c r="H45" s="5" t="n"/>
      <c r="I45" s="23">
        <f>IF(ISNUMBER(I44),"L"&amp;RANK(I44,$E$44:$N$44,1)&amp;IF(N(I34)&gt;0," (incomplete)",""),"")</f>
        <v/>
      </c>
      <c r="J45" s="5" t="n"/>
      <c r="K45" s="23">
        <f>IF(ISNUMBER(K44),"L"&amp;RANK(K44,$E$44:$N$44,1)&amp;IF(N(K34)&gt;0," (incomplete)",""),"")</f>
        <v/>
      </c>
      <c r="L45" s="5" t="n"/>
      <c r="M45" s="23">
        <f>IF(ISNUMBER(M44),"L"&amp;RANK(M44,$E$44:$N$44,1)&amp;IF(N(M34)&gt;0," (incomplete)",""),"")</f>
        <v/>
      </c>
      <c r="N45" s="5" t="n"/>
    </row>
    <row r="46">
      <c r="A46" s="24" t="inlineStr">
        <is>
          <t>Commercial terms</t>
        </is>
      </c>
      <c r="B46" s="4" t="n"/>
      <c r="C46" s="4" t="n"/>
      <c r="D46" s="4" t="n"/>
      <c r="E46" s="4" t="n"/>
      <c r="F46" s="4" t="n"/>
      <c r="G46" s="4" t="n"/>
      <c r="H46" s="4" t="n"/>
      <c r="I46" s="4" t="n"/>
      <c r="J46" s="4" t="n"/>
      <c r="K46" s="4" t="n"/>
      <c r="L46" s="4" t="n"/>
      <c r="M46" s="4" t="n"/>
      <c r="N46" s="5" t="n"/>
    </row>
    <row r="47">
      <c r="A47" s="18" t="inlineStr">
        <is>
          <t>Delivery time</t>
        </is>
      </c>
      <c r="B47" s="4" t="n"/>
      <c r="C47" s="4" t="n"/>
      <c r="D47" s="5" t="n"/>
      <c r="E47" s="25" t="n"/>
      <c r="F47" s="5" t="n"/>
      <c r="G47" s="25" t="n"/>
      <c r="H47" s="5" t="n"/>
      <c r="I47" s="25" t="n"/>
      <c r="J47" s="5" t="n"/>
      <c r="K47" s="25" t="n"/>
      <c r="L47" s="5" t="n"/>
      <c r="M47" s="25" t="n"/>
      <c r="N47" s="5" t="n"/>
    </row>
    <row r="48">
      <c r="A48" s="18" t="inlineStr">
        <is>
          <t>Payment terms</t>
        </is>
      </c>
      <c r="B48" s="4" t="n"/>
      <c r="C48" s="4" t="n"/>
      <c r="D48" s="5" t="n"/>
      <c r="E48" s="25" t="n"/>
      <c r="F48" s="5" t="n"/>
      <c r="G48" s="25" t="n"/>
      <c r="H48" s="5" t="n"/>
      <c r="I48" s="25" t="n"/>
      <c r="J48" s="5" t="n"/>
      <c r="K48" s="25" t="n"/>
      <c r="L48" s="5" t="n"/>
      <c r="M48" s="25" t="n"/>
      <c r="N48" s="5" t="n"/>
    </row>
    <row r="49">
      <c r="A49" s="18" t="inlineStr">
        <is>
          <t>Quotation validity</t>
        </is>
      </c>
      <c r="B49" s="4" t="n"/>
      <c r="C49" s="4" t="n"/>
      <c r="D49" s="5" t="n"/>
      <c r="E49" s="25" t="n"/>
      <c r="F49" s="5" t="n"/>
      <c r="G49" s="25" t="n"/>
      <c r="H49" s="5" t="n"/>
      <c r="I49" s="25" t="n"/>
      <c r="J49" s="5" t="n"/>
      <c r="K49" s="25" t="n"/>
      <c r="L49" s="5" t="n"/>
      <c r="M49" s="25" t="n"/>
      <c r="N49" s="5" t="n"/>
    </row>
    <row r="50">
      <c r="A50" s="18" t="inlineStr">
        <is>
          <t>Warranty</t>
        </is>
      </c>
      <c r="B50" s="4" t="n"/>
      <c r="C50" s="4" t="n"/>
      <c r="D50" s="5" t="n"/>
      <c r="E50" s="25" t="n"/>
      <c r="F50" s="5" t="n"/>
      <c r="G50" s="25" t="n"/>
      <c r="H50" s="5" t="n"/>
      <c r="I50" s="25" t="n"/>
      <c r="J50" s="5" t="n"/>
      <c r="K50" s="25" t="n"/>
      <c r="L50" s="5" t="n"/>
      <c r="M50" s="25" t="n"/>
      <c r="N50" s="5" t="n"/>
    </row>
    <row r="51">
      <c r="A51" s="18" t="inlineStr">
        <is>
          <t>Technical compliance</t>
        </is>
      </c>
      <c r="B51" s="4" t="n"/>
      <c r="C51" s="4" t="n"/>
      <c r="D51" s="5" t="n"/>
      <c r="E51" s="25" t="n"/>
      <c r="F51" s="5" t="n"/>
      <c r="G51" s="25" t="n"/>
      <c r="H51" s="5" t="n"/>
      <c r="I51" s="25" t="n"/>
      <c r="J51" s="5" t="n"/>
      <c r="K51" s="25" t="n"/>
      <c r="L51" s="5" t="n"/>
      <c r="M51" s="25" t="n"/>
      <c r="N51" s="5" t="n"/>
    </row>
    <row r="52"/>
    <row r="53">
      <c r="A53" s="18" t="inlineStr">
        <is>
          <t>Lowest total (L1)</t>
        </is>
      </c>
      <c r="B53" s="4" t="n"/>
      <c r="C53" s="4" t="n"/>
      <c r="D53" s="5" t="n"/>
      <c r="E53" s="23">
        <f>IF(COUNT($E$44:$N$44)=0,"",INDEX($E$6:$N$6,MATCH(MIN($E$44:$N$44),$E$44:$N$44,0))&amp;IF(N(INDEX($E$34:$N$34,MATCH(MIN($E$44:$N$44),$E$44:$N$44,0)))&gt;0," (incomplete)",""))</f>
        <v/>
      </c>
      <c r="F53" s="4" t="n"/>
      <c r="G53" s="4" t="n"/>
      <c r="H53" s="5" t="n"/>
      <c r="I53" s="26" t="inlineStr">
        <is>
          <t>Price only. Check items not quoted, terms and compliance before you recommend.</t>
        </is>
      </c>
    </row>
    <row r="54"/>
    <row r="55" ht="20" customHeight="1">
      <c r="A55" s="27" t="inlineStr">
        <is>
          <t>Recommendation</t>
        </is>
      </c>
      <c r="B55" s="28" t="n"/>
      <c r="C55" s="28" t="n"/>
      <c r="D55" s="29" t="n"/>
      <c r="E55" s="30" t="n"/>
      <c r="F55" s="28" t="n"/>
      <c r="G55" s="28" t="n"/>
      <c r="H55" s="28" t="n"/>
      <c r="I55" s="28" t="n"/>
      <c r="J55" s="28" t="n"/>
      <c r="K55" s="28" t="n"/>
      <c r="L55" s="28" t="n"/>
      <c r="M55" s="28" t="n"/>
      <c r="N55" s="29" t="n"/>
    </row>
    <row r="56" ht="20" customHeight="1">
      <c r="A56" s="31" t="n"/>
      <c r="D56" s="32" t="n"/>
      <c r="E56" s="31" t="n"/>
      <c r="N56" s="32" t="n"/>
    </row>
    <row r="57" ht="20" customHeight="1">
      <c r="A57" s="33" t="n"/>
      <c r="B57" s="34" t="n"/>
      <c r="C57" s="34" t="n"/>
      <c r="D57" s="35" t="n"/>
      <c r="E57" s="33" t="n"/>
      <c r="F57" s="34" t="n"/>
      <c r="G57" s="34" t="n"/>
      <c r="H57" s="34" t="n"/>
      <c r="I57" s="34" t="n"/>
      <c r="J57" s="34" t="n"/>
      <c r="K57" s="34" t="n"/>
      <c r="L57" s="34" t="n"/>
      <c r="M57" s="34" t="n"/>
      <c r="N57" s="35" t="n"/>
    </row>
    <row r="58"/>
    <row r="59">
      <c r="A59" s="11" t="inlineStr">
        <is>
          <t>Sign off</t>
        </is>
      </c>
      <c r="B59" s="4" t="n"/>
      <c r="C59" s="4" t="n"/>
      <c r="D59" s="5" t="n"/>
      <c r="E59" s="11" t="inlineStr">
        <is>
          <t>Name</t>
        </is>
      </c>
      <c r="F59" s="4" t="n"/>
      <c r="G59" s="4" t="n"/>
      <c r="H59" s="5" t="n"/>
      <c r="I59" s="11" t="inlineStr">
        <is>
          <t>Position</t>
        </is>
      </c>
      <c r="J59" s="5" t="n"/>
      <c r="K59" s="11" t="inlineStr">
        <is>
          <t>Signature</t>
        </is>
      </c>
      <c r="L59" s="5" t="n"/>
      <c r="M59" s="11" t="inlineStr">
        <is>
          <t>Date</t>
        </is>
      </c>
      <c r="N59" s="5" t="n"/>
    </row>
    <row r="60" ht="26" customHeight="1">
      <c r="A60" s="18" t="inlineStr">
        <is>
          <t>Prepared by</t>
        </is>
      </c>
      <c r="B60" s="4" t="n"/>
      <c r="C60" s="4" t="n"/>
      <c r="D60" s="5" t="n"/>
      <c r="E60" s="3" t="n"/>
      <c r="F60" s="4" t="n"/>
      <c r="G60" s="4" t="n"/>
      <c r="H60" s="5" t="n"/>
      <c r="I60" s="3" t="n"/>
      <c r="J60" s="5" t="n"/>
      <c r="K60" s="3" t="n"/>
      <c r="L60" s="5" t="n"/>
      <c r="M60" s="6" t="n"/>
      <c r="N60" s="5" t="n"/>
    </row>
    <row r="61" ht="26" customHeight="1">
      <c r="A61" s="18" t="inlineStr">
        <is>
          <t>Checked by</t>
        </is>
      </c>
      <c r="B61" s="4" t="n"/>
      <c r="C61" s="4" t="n"/>
      <c r="D61" s="5" t="n"/>
      <c r="E61" s="3" t="n"/>
      <c r="F61" s="4" t="n"/>
      <c r="G61" s="4" t="n"/>
      <c r="H61" s="5" t="n"/>
      <c r="I61" s="3" t="n"/>
      <c r="J61" s="5" t="n"/>
      <c r="K61" s="3" t="n"/>
      <c r="L61" s="5" t="n"/>
      <c r="M61" s="6" t="n"/>
      <c r="N61" s="5" t="n"/>
    </row>
    <row r="62" ht="26" customHeight="1">
      <c r="A62" s="18" t="inlineStr">
        <is>
          <t>Approved by</t>
        </is>
      </c>
      <c r="B62" s="4" t="n"/>
      <c r="C62" s="4" t="n"/>
      <c r="D62" s="5" t="n"/>
      <c r="E62" s="3" t="n"/>
      <c r="F62" s="4" t="n"/>
      <c r="G62" s="4" t="n"/>
      <c r="H62" s="5" t="n"/>
      <c r="I62" s="3" t="n"/>
      <c r="J62" s="5" t="n"/>
      <c r="K62" s="3" t="n"/>
      <c r="L62" s="5" t="n"/>
      <c r="M62" s="6" t="n"/>
      <c r="N62" s="5" t="n"/>
    </row>
    <row r="63"/>
    <row r="64">
      <c r="A64" s="36" t="inlineStr">
        <is>
          <t>Free template by PROCAI (procai.world).</t>
        </is>
      </c>
    </row>
  </sheetData>
  <mergeCells count="155">
    <mergeCell ref="K49:L49"/>
    <mergeCell ref="M43:N43"/>
    <mergeCell ref="E61:H61"/>
    <mergeCell ref="M59:N59"/>
    <mergeCell ref="K33:L33"/>
    <mergeCell ref="P6:P7"/>
    <mergeCell ref="A44:D44"/>
    <mergeCell ref="K35:L35"/>
    <mergeCell ref="E51:F51"/>
    <mergeCell ref="M60:N60"/>
    <mergeCell ref="M35:N35"/>
    <mergeCell ref="K50:L50"/>
    <mergeCell ref="E62:H62"/>
    <mergeCell ref="A51:D51"/>
    <mergeCell ref="A46:N46"/>
    <mergeCell ref="B6:B7"/>
    <mergeCell ref="A60:D60"/>
    <mergeCell ref="E34:F34"/>
    <mergeCell ref="G34:H34"/>
    <mergeCell ref="I42:J42"/>
    <mergeCell ref="E49:F49"/>
    <mergeCell ref="K42:L42"/>
    <mergeCell ref="M36:N36"/>
    <mergeCell ref="E36:F36"/>
    <mergeCell ref="A41:D41"/>
    <mergeCell ref="M33:N33"/>
    <mergeCell ref="M45:N45"/>
    <mergeCell ref="I44:J44"/>
    <mergeCell ref="M47:N47"/>
    <mergeCell ref="M62:N62"/>
    <mergeCell ref="K37:L37"/>
    <mergeCell ref="M50:N50"/>
    <mergeCell ref="G44:H44"/>
    <mergeCell ref="C6:C7"/>
    <mergeCell ref="A33:D33"/>
    <mergeCell ref="A42:D42"/>
    <mergeCell ref="I6:J6"/>
    <mergeCell ref="A53:D53"/>
    <mergeCell ref="A35:D35"/>
    <mergeCell ref="A62:D62"/>
    <mergeCell ref="M44:N44"/>
    <mergeCell ref="E48:F48"/>
    <mergeCell ref="I61:J61"/>
    <mergeCell ref="G48:H48"/>
    <mergeCell ref="C4:D4"/>
    <mergeCell ref="E4:F4"/>
    <mergeCell ref="C2:H2"/>
    <mergeCell ref="E38:F38"/>
    <mergeCell ref="K51:L51"/>
    <mergeCell ref="M51:N51"/>
    <mergeCell ref="G38:H38"/>
    <mergeCell ref="A48:D48"/>
    <mergeCell ref="I41:J41"/>
    <mergeCell ref="K41:L41"/>
    <mergeCell ref="A59:D59"/>
    <mergeCell ref="E40:F40"/>
    <mergeCell ref="I53:P53"/>
    <mergeCell ref="G49:H49"/>
    <mergeCell ref="I43:J43"/>
    <mergeCell ref="K43:L43"/>
    <mergeCell ref="A61:D61"/>
    <mergeCell ref="K62:L62"/>
    <mergeCell ref="G33:H33"/>
    <mergeCell ref="I33:J33"/>
    <mergeCell ref="M41:N41"/>
    <mergeCell ref="G35:H35"/>
    <mergeCell ref="J3:K3"/>
    <mergeCell ref="I35:J35"/>
    <mergeCell ref="I59:J59"/>
    <mergeCell ref="K6:L6"/>
    <mergeCell ref="I60:J60"/>
    <mergeCell ref="E50:F50"/>
    <mergeCell ref="M34:N34"/>
    <mergeCell ref="G42:H42"/>
    <mergeCell ref="I45:J45"/>
    <mergeCell ref="M49:N49"/>
    <mergeCell ref="K45:L45"/>
    <mergeCell ref="A6:A7"/>
    <mergeCell ref="M39:N39"/>
    <mergeCell ref="E39:F39"/>
    <mergeCell ref="M48:N48"/>
    <mergeCell ref="E44:F44"/>
    <mergeCell ref="G39:H39"/>
    <mergeCell ref="K60:L60"/>
    <mergeCell ref="E53:H53"/>
    <mergeCell ref="I47:J47"/>
    <mergeCell ref="A34:D34"/>
    <mergeCell ref="K47:L47"/>
    <mergeCell ref="A39:D39"/>
    <mergeCell ref="K44:L44"/>
    <mergeCell ref="G37:H37"/>
    <mergeCell ref="I37:J37"/>
    <mergeCell ref="A49:D49"/>
    <mergeCell ref="K40:L40"/>
    <mergeCell ref="A36:D36"/>
    <mergeCell ref="M40:N40"/>
    <mergeCell ref="E55:N57"/>
    <mergeCell ref="A45:D45"/>
    <mergeCell ref="E6:F6"/>
    <mergeCell ref="O6:O7"/>
    <mergeCell ref="M37:N37"/>
    <mergeCell ref="I62:J62"/>
    <mergeCell ref="C3:H3"/>
    <mergeCell ref="L2:N2"/>
    <mergeCell ref="A37:D37"/>
    <mergeCell ref="G51:H51"/>
    <mergeCell ref="I51:J51"/>
    <mergeCell ref="J2:K2"/>
    <mergeCell ref="E41:F41"/>
    <mergeCell ref="M38:N38"/>
    <mergeCell ref="G41:H41"/>
    <mergeCell ref="G50:H50"/>
    <mergeCell ref="I50:J50"/>
    <mergeCell ref="D6:D7"/>
    <mergeCell ref="L3:N3"/>
    <mergeCell ref="E43:F43"/>
    <mergeCell ref="I34:J34"/>
    <mergeCell ref="G43:H43"/>
    <mergeCell ref="K34:L34"/>
    <mergeCell ref="E33:F33"/>
    <mergeCell ref="A38:D38"/>
    <mergeCell ref="I49:J49"/>
    <mergeCell ref="E42:F42"/>
    <mergeCell ref="G36:H36"/>
    <mergeCell ref="A43:D43"/>
    <mergeCell ref="I36:J36"/>
    <mergeCell ref="K36:L36"/>
    <mergeCell ref="E35:F35"/>
    <mergeCell ref="A40:D40"/>
    <mergeCell ref="G6:H6"/>
    <mergeCell ref="K59:L59"/>
    <mergeCell ref="M6:N6"/>
    <mergeCell ref="E45:F45"/>
    <mergeCell ref="M42:N42"/>
    <mergeCell ref="G45:H45"/>
    <mergeCell ref="I39:J39"/>
    <mergeCell ref="K61:L61"/>
    <mergeCell ref="K39:L39"/>
    <mergeCell ref="I48:J48"/>
    <mergeCell ref="M61:N61"/>
    <mergeCell ref="K48:L48"/>
    <mergeCell ref="G4:H4"/>
    <mergeCell ref="E60:H60"/>
    <mergeCell ref="I4:J4"/>
    <mergeCell ref="I38:J38"/>
    <mergeCell ref="G47:H47"/>
    <mergeCell ref="K38:L38"/>
    <mergeCell ref="A50:D50"/>
    <mergeCell ref="A55:D57"/>
    <mergeCell ref="E37:F37"/>
    <mergeCell ref="E59:H59"/>
    <mergeCell ref="G40:H40"/>
    <mergeCell ref="A47:D47"/>
    <mergeCell ref="I40:J40"/>
    <mergeCell ref="E47:F47"/>
  </mergeCells>
  <conditionalFormatting sqref="E8:E32">
    <cfRule type="expression" priority="1" dxfId="0">
      <formula>IF(ISNUMBER(E8),E8*IF(ISNUMBER($E$43),$E$43,IF(OR($E$42="",$E$42=$L$3),1,9E+99))=$O8,FALSE)</formula>
    </cfRule>
  </conditionalFormatting>
  <conditionalFormatting sqref="E34">
    <cfRule type="expression" priority="2" dxfId="1">
      <formula>AND(ISNUMBER(E34),E34&gt;0)</formula>
    </cfRule>
  </conditionalFormatting>
  <conditionalFormatting sqref="E43">
    <cfRule type="expression" priority="3" dxfId="1">
      <formula>AND(E41&lt;&gt;"",ISNUMBER(E43)=FALSE,E42&lt;&gt;"",E42&lt;&gt;$L$3)</formula>
    </cfRule>
  </conditionalFormatting>
  <conditionalFormatting sqref="E44">
    <cfRule type="expression" priority="4" dxfId="0">
      <formula>AND(ISNUMBER(E44),E44=MIN($E$44:$N$44))</formula>
    </cfRule>
  </conditionalFormatting>
  <conditionalFormatting sqref="E45">
    <cfRule type="expression" priority="5" dxfId="0">
      <formula>E45="L1"</formula>
    </cfRule>
  </conditionalFormatting>
  <conditionalFormatting sqref="G8:G32">
    <cfRule type="expression" priority="6" dxfId="0">
      <formula>IF(ISNUMBER(G8),G8*IF(ISNUMBER($G$43),$G$43,IF(OR($G$42="",$G$42=$L$3),1,9E+99))=$O8,FALSE)</formula>
    </cfRule>
  </conditionalFormatting>
  <conditionalFormatting sqref="G34">
    <cfRule type="expression" priority="7" dxfId="1">
      <formula>AND(ISNUMBER(G34),G34&gt;0)</formula>
    </cfRule>
  </conditionalFormatting>
  <conditionalFormatting sqref="G43">
    <cfRule type="expression" priority="8" dxfId="1">
      <formula>AND(G41&lt;&gt;"",ISNUMBER(G43)=FALSE,G42&lt;&gt;"",G42&lt;&gt;$L$3)</formula>
    </cfRule>
  </conditionalFormatting>
  <conditionalFormatting sqref="G44">
    <cfRule type="expression" priority="9" dxfId="0">
      <formula>AND(ISNUMBER(G44),G44=MIN($E$44:$N$44))</formula>
    </cfRule>
  </conditionalFormatting>
  <conditionalFormatting sqref="G45">
    <cfRule type="expression" priority="10" dxfId="0">
      <formula>G45="L1"</formula>
    </cfRule>
  </conditionalFormatting>
  <conditionalFormatting sqref="I8:I32">
    <cfRule type="expression" priority="11" dxfId="0">
      <formula>IF(ISNUMBER(I8),I8*IF(ISNUMBER($I$43),$I$43,IF(OR($I$42="",$I$42=$L$3),1,9E+99))=$O8,FALSE)</formula>
    </cfRule>
  </conditionalFormatting>
  <conditionalFormatting sqref="I34">
    <cfRule type="expression" priority="12" dxfId="1">
      <formula>AND(ISNUMBER(I34),I34&gt;0)</formula>
    </cfRule>
  </conditionalFormatting>
  <conditionalFormatting sqref="I43">
    <cfRule type="expression" priority="13" dxfId="1">
      <formula>AND(I41&lt;&gt;"",ISNUMBER(I43)=FALSE,I42&lt;&gt;"",I42&lt;&gt;$L$3)</formula>
    </cfRule>
  </conditionalFormatting>
  <conditionalFormatting sqref="I44">
    <cfRule type="expression" priority="14" dxfId="0">
      <formula>AND(ISNUMBER(I44),I44=MIN($E$44:$N$44))</formula>
    </cfRule>
  </conditionalFormatting>
  <conditionalFormatting sqref="I45">
    <cfRule type="expression" priority="15" dxfId="0">
      <formula>I45="L1"</formula>
    </cfRule>
  </conditionalFormatting>
  <conditionalFormatting sqref="K8:K32">
    <cfRule type="expression" priority="16" dxfId="0">
      <formula>IF(ISNUMBER(K8),K8*IF(ISNUMBER($K$43),$K$43,IF(OR($K$42="",$K$42=$L$3),1,9E+99))=$O8,FALSE)</formula>
    </cfRule>
  </conditionalFormatting>
  <conditionalFormatting sqref="K34">
    <cfRule type="expression" priority="17" dxfId="1">
      <formula>AND(ISNUMBER(K34),K34&gt;0)</formula>
    </cfRule>
  </conditionalFormatting>
  <conditionalFormatting sqref="K43">
    <cfRule type="expression" priority="18" dxfId="1">
      <formula>AND(K41&lt;&gt;"",ISNUMBER(K43)=FALSE,K42&lt;&gt;"",K42&lt;&gt;$L$3)</formula>
    </cfRule>
  </conditionalFormatting>
  <conditionalFormatting sqref="K44">
    <cfRule type="expression" priority="19" dxfId="0">
      <formula>AND(ISNUMBER(K44),K44=MIN($E$44:$N$44))</formula>
    </cfRule>
  </conditionalFormatting>
  <conditionalFormatting sqref="K45">
    <cfRule type="expression" priority="20" dxfId="0">
      <formula>K45="L1"</formula>
    </cfRule>
  </conditionalFormatting>
  <conditionalFormatting sqref="M8:M32">
    <cfRule type="expression" priority="21" dxfId="0">
      <formula>IF(ISNUMBER(M8),M8*IF(ISNUMBER($M$43),$M$43,IF(OR($M$42="",$M$42=$L$3),1,9E+99))=$O8,FALSE)</formula>
    </cfRule>
  </conditionalFormatting>
  <conditionalFormatting sqref="M34">
    <cfRule type="expression" priority="22" dxfId="1">
      <formula>AND(ISNUMBER(M34),M34&gt;0)</formula>
    </cfRule>
  </conditionalFormatting>
  <conditionalFormatting sqref="M43">
    <cfRule type="expression" priority="23" dxfId="1">
      <formula>AND(M41&lt;&gt;"",ISNUMBER(M43)=FALSE,M42&lt;&gt;"",M42&lt;&gt;$L$3)</formula>
    </cfRule>
  </conditionalFormatting>
  <conditionalFormatting sqref="M44">
    <cfRule type="expression" priority="24" dxfId="0">
      <formula>AND(ISNUMBER(M44),M44=MIN($E$44:$N$44))</formula>
    </cfRule>
  </conditionalFormatting>
  <conditionalFormatting sqref="M45">
    <cfRule type="expression" priority="25" dxfId="0">
      <formula>M45="L1"</formula>
    </cfRule>
  </conditionalFormatting>
  <conditionalFormatting sqref="E51">
    <cfRule type="expression" priority="26" dxfId="0">
      <formula>E51="Compliant"</formula>
    </cfRule>
    <cfRule type="expression" priority="27" dxfId="1">
      <formula>E51="With deviations"</formula>
    </cfRule>
    <cfRule type="expression" priority="28" dxfId="2">
      <formula>E51="Not compliant"</formula>
    </cfRule>
  </conditionalFormatting>
  <conditionalFormatting sqref="G51">
    <cfRule type="expression" priority="29" dxfId="0">
      <formula>G51="Compliant"</formula>
    </cfRule>
    <cfRule type="expression" priority="30" dxfId="1">
      <formula>G51="With deviations"</formula>
    </cfRule>
    <cfRule type="expression" priority="31" dxfId="2">
      <formula>G51="Not compliant"</formula>
    </cfRule>
  </conditionalFormatting>
  <conditionalFormatting sqref="I51">
    <cfRule type="expression" priority="32" dxfId="0">
      <formula>I51="Compliant"</formula>
    </cfRule>
    <cfRule type="expression" priority="33" dxfId="1">
      <formula>I51="With deviations"</formula>
    </cfRule>
    <cfRule type="expression" priority="34" dxfId="2">
      <formula>I51="Not compliant"</formula>
    </cfRule>
  </conditionalFormatting>
  <conditionalFormatting sqref="K51">
    <cfRule type="expression" priority="35" dxfId="0">
      <formula>K51="Compliant"</formula>
    </cfRule>
    <cfRule type="expression" priority="36" dxfId="1">
      <formula>K51="With deviations"</formula>
    </cfRule>
    <cfRule type="expression" priority="37" dxfId="2">
      <formula>K51="Not compliant"</formula>
    </cfRule>
  </conditionalFormatting>
  <conditionalFormatting sqref="M51">
    <cfRule type="expression" priority="38" dxfId="0">
      <formula>M51="Compliant"</formula>
    </cfRule>
    <cfRule type="expression" priority="39" dxfId="1">
      <formula>M51="With deviations"</formula>
    </cfRule>
    <cfRule type="expression" priority="40" dxfId="2">
      <formula>M51="Not compliant"</formula>
    </cfRule>
  </conditionalFormatting>
  <dataValidations count="1">
    <dataValidation sqref="E51 G51 I51 K51 M51" showDropDown="0" showInputMessage="0" showErrorMessage="0" allowBlank="1" type="list">
      <formula1>"Compliant,With deviations,Not compliant"</formula1>
    </dataValidation>
  </dataValidation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A19"/>
  <sheetViews>
    <sheetView showGridLines="0" rightToLeft="0" workbookViewId="0">
      <selection activeCell="A1" sqref="A1"/>
    </sheetView>
  </sheetViews>
  <sheetFormatPr baseColWidth="8" defaultRowHeight="15"/>
  <cols>
    <col width="110" customWidth="1" min="1" max="1"/>
  </cols>
  <sheetData>
    <row r="1" ht="26" customHeight="1">
      <c r="A1" s="1" t="inlineStr">
        <is>
          <t>HOW TO USE THIS COMPARATIVE STATEMENT</t>
        </is>
      </c>
    </row>
    <row r="2"/>
    <row r="3" ht="34" customHeight="1">
      <c r="A3" s="37" t="inlineStr">
        <is>
          <t>1. Fill in the project, the request reference, the date and the currency of comparison. USD is set by default; type SAR, AED or QAR to compare in that currency.</t>
        </is>
      </c>
    </row>
    <row r="4" ht="19" customHeight="1">
      <c r="A4" s="37" t="inlineStr">
        <is>
          <t>2. Type each supplier's name over Supplier 1 to Supplier 5. The names then appear in the Lowest quoted by column and in the L1 line.</t>
        </is>
      </c>
    </row>
    <row r="5" ht="34" customHeight="1">
      <c r="A5" s="37" t="inlineStr">
        <is>
          <t>3. Clear the two Example rows, then list your items in the order of your request: description, unit and quantity. Put one item per row. A different size, rating or model gets its own row.</t>
        </is>
      </c>
    </row>
    <row r="6" ht="34" customHeight="1">
      <c r="A6" s="37" t="inlineStr">
        <is>
          <t>4. Enter each supplier's unit price. The Total column multiplies it by the quantity. If a quotation shows only a line total, type that amount over the Total cell.</t>
        </is>
      </c>
    </row>
    <row r="7" ht="34" customHeight="1">
      <c r="A7" s="37" t="inlineStr">
        <is>
          <t>5. Under the items, enter the discount as a positive amount, then delivery and other charges. Enter the VAT rate per supplier: 15% in Saudi Arabia, 5% in the UAE and Oman, 10% in Bahrain, 0% in Qatar and Kuwait.</t>
        </is>
      </c>
    </row>
    <row r="8" ht="34" customHeight="1">
      <c r="A8" s="37" t="inlineStr">
        <is>
          <t>6. Enter each quotation's currency. When it differs from the currency of comparison, enter the value of 1 unit of it. In USD: SAR 0.2667, AED 0.2723, QAR 0.2747 (fixed pegs of 3.75, 3.6725 and 3.64 per dollar). In SAR: USD 3.75, AED 1.0211, QAR 1.0302.</t>
        </is>
      </c>
    </row>
    <row r="9" ht="34" customHeight="1">
      <c r="A9" s="37" t="inlineStr">
        <is>
          <t>7. Read the flags before the rank. A yellow Items not quoted count means that total is incomplete, and its rank shows (incomplete). Get the missing price or add an allowance before you compare. Green marks the lowest unit price per item and the lowest total.</t>
        </is>
      </c>
    </row>
    <row r="10" ht="34" customHeight="1">
      <c r="A10" s="37" t="inlineStr">
        <is>
          <t>8. Complete delivery time, payment terms, validity, warranty and technical compliance. Write the recommendation with its reason, then sign off: prepared, checked and approved, each with a date.</t>
        </is>
      </c>
    </row>
    <row r="11"/>
    <row r="12">
      <c r="A12" s="2" t="inlineStr">
        <is>
          <t>Good to know</t>
        </is>
      </c>
    </row>
    <row r="13" ht="19" customHeight="1">
      <c r="A13" s="37" t="inlineStr">
        <is>
          <t>L1, L2 and L3 are the lowest, second lowest and third lowest totals in the currency of comparison.</t>
        </is>
      </c>
    </row>
    <row r="14" ht="34" customHeight="1">
      <c r="A14" s="37" t="inlineStr">
        <is>
          <t>The lowest unit price per item uses the same exchange rates, so suppliers quoting in different currencies compare fairly once the rates are in. A quotation in another currency with no rate yet is left out until you enter one.</t>
        </is>
      </c>
    </row>
    <row r="15" ht="34" customHeight="1">
      <c r="A15" s="37" t="inlineStr">
        <is>
          <t>The lowest total is not always the best offer. A cheaper quotation with items not quoted, a longer delivery time or technical deviations can cost more.</t>
        </is>
      </c>
    </row>
    <row r="16" ht="19" customHeight="1">
      <c r="A16" s="37" t="inlineStr">
        <is>
          <t>Keep this statement with the quotations it summarises. Approvers and auditors usually ask for both.</t>
        </is>
      </c>
    </row>
    <row r="17"/>
    <row r="18" ht="19" customHeight="1">
      <c r="A18" s="38" t="inlineStr">
        <is>
          <t>Free template by PROCAI (procai.world).</t>
        </is>
      </c>
    </row>
    <row r="19" ht="34" customHeight="1">
      <c r="A19" s="37" t="inlineStr">
        <is>
          <t>PROCAI reads supplier quotations in PDF, Excel, Word or photo form and lines up the prices for you, usually within a few minutes. You get items side by side, totals, VAT and a USD view.</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Comparative Statement of Quotations</dc:title>
  <dc:description xmlns:dc="http://purl.org/dc/elements/1.1/">Free Excel comparative statement of quotations: 25 items, 5 suppliers, VAT, currency, L1 L2 L3 rank and sign off.</dc:description>
  <dc:subject xmlns:dc="http://purl.org/dc/elements/1.1/">Free Excel comparative statement of quotations: 25 items, 5 suppliers, VAT, currency, L1 L2 L3 rank and sign off.</dc:subject>
  <dc:language xmlns:dc="http://purl.org/dc/elements/1.1/">en</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comparative statement, quotation comparison, L1, procurement, Excel template</cp:keywords>
</cp:coreProperties>
</file>